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9720" windowHeight="7260" activeTab="1"/>
  </bookViews>
  <sheets>
    <sheet name="INSTRUCCIONES" sheetId="1" r:id="rId1"/>
    <sheet name="FORMATO" sheetId="2" r:id="rId2"/>
    <sheet name="TRADUCTOR" sheetId="3" r:id="rId3"/>
  </sheets>
  <definedNames>
    <definedName name="_xlnm.Print_Area" localSheetId="1">'FORMATO'!$A$1:$Q$44</definedName>
  </definedNames>
  <calcPr fullCalcOnLoad="1"/>
</workbook>
</file>

<file path=xl/sharedStrings.xml><?xml version="1.0" encoding="utf-8"?>
<sst xmlns="http://schemas.openxmlformats.org/spreadsheetml/2006/main" count="351" uniqueCount="308">
  <si>
    <t>Unidades y Decenas</t>
  </si>
  <si>
    <t>Texto</t>
  </si>
  <si>
    <t>00</t>
  </si>
  <si>
    <t xml:space="preserve"> </t>
  </si>
  <si>
    <t xml:space="preserve"> Millones</t>
  </si>
  <si>
    <t>01</t>
  </si>
  <si>
    <t>Un</t>
  </si>
  <si>
    <t xml:space="preserve"> Billones</t>
  </si>
  <si>
    <t>02</t>
  </si>
  <si>
    <t>Dos</t>
  </si>
  <si>
    <t>03</t>
  </si>
  <si>
    <t>Tres</t>
  </si>
  <si>
    <t>04</t>
  </si>
  <si>
    <t>Cuatro</t>
  </si>
  <si>
    <t>05</t>
  </si>
  <si>
    <t>Cinco</t>
  </si>
  <si>
    <t>06</t>
  </si>
  <si>
    <t>Seis</t>
  </si>
  <si>
    <t>07</t>
  </si>
  <si>
    <t>Siete</t>
  </si>
  <si>
    <t>08</t>
  </si>
  <si>
    <t>Ocho</t>
  </si>
  <si>
    <t>09</t>
  </si>
  <si>
    <t>Nueve</t>
  </si>
  <si>
    <t>10</t>
  </si>
  <si>
    <t>Diez</t>
  </si>
  <si>
    <t>11</t>
  </si>
  <si>
    <t>Once</t>
  </si>
  <si>
    <t>12</t>
  </si>
  <si>
    <t>Doce</t>
  </si>
  <si>
    <t>13</t>
  </si>
  <si>
    <t>Trece</t>
  </si>
  <si>
    <t>14</t>
  </si>
  <si>
    <t>Catorce</t>
  </si>
  <si>
    <t>15</t>
  </si>
  <si>
    <t>Quince</t>
  </si>
  <si>
    <t>16</t>
  </si>
  <si>
    <t>Dieciseis</t>
  </si>
  <si>
    <t>17</t>
  </si>
  <si>
    <t>Diecisiete</t>
  </si>
  <si>
    <t>18</t>
  </si>
  <si>
    <t>Dieciocho</t>
  </si>
  <si>
    <t>19</t>
  </si>
  <si>
    <t>Diecinueve</t>
  </si>
  <si>
    <t>20</t>
  </si>
  <si>
    <t>Veinte</t>
  </si>
  <si>
    <t>21</t>
  </si>
  <si>
    <t>Veintiun</t>
  </si>
  <si>
    <t>22</t>
  </si>
  <si>
    <t>Veintidos</t>
  </si>
  <si>
    <t>23</t>
  </si>
  <si>
    <t>Veintitres</t>
  </si>
  <si>
    <t>24</t>
  </si>
  <si>
    <t>Veinticuatro</t>
  </si>
  <si>
    <t>25</t>
  </si>
  <si>
    <t>Veinticinco</t>
  </si>
  <si>
    <t>26</t>
  </si>
  <si>
    <t>Veintiseis</t>
  </si>
  <si>
    <t>27</t>
  </si>
  <si>
    <t>Veintisiete</t>
  </si>
  <si>
    <t>28</t>
  </si>
  <si>
    <t>Veintiocho</t>
  </si>
  <si>
    <t>29</t>
  </si>
  <si>
    <t>Veintinueve</t>
  </si>
  <si>
    <t>30</t>
  </si>
  <si>
    <t>Treinta</t>
  </si>
  <si>
    <t>31</t>
  </si>
  <si>
    <t>Treinta y Un</t>
  </si>
  <si>
    <t>32</t>
  </si>
  <si>
    <t>Treinta y Dos</t>
  </si>
  <si>
    <t>33</t>
  </si>
  <si>
    <t>Treinta y Tres</t>
  </si>
  <si>
    <t>34</t>
  </si>
  <si>
    <t>Treinta y Cuatro</t>
  </si>
  <si>
    <t>35</t>
  </si>
  <si>
    <t>Treinta y Cinco</t>
  </si>
  <si>
    <t>36</t>
  </si>
  <si>
    <t>Treinta y Seis</t>
  </si>
  <si>
    <t>37</t>
  </si>
  <si>
    <t>Treinta y Siete</t>
  </si>
  <si>
    <t>38</t>
  </si>
  <si>
    <t>Treinta y Ocho</t>
  </si>
  <si>
    <t>39</t>
  </si>
  <si>
    <t>Treinta y Nueve</t>
  </si>
  <si>
    <t>40</t>
  </si>
  <si>
    <t>Cuarenta</t>
  </si>
  <si>
    <t>41</t>
  </si>
  <si>
    <t>Cuarenta y Un</t>
  </si>
  <si>
    <t>42</t>
  </si>
  <si>
    <t>Cuarenta y Dos</t>
  </si>
  <si>
    <t>43</t>
  </si>
  <si>
    <t>Cuarenta y Tres</t>
  </si>
  <si>
    <t>44</t>
  </si>
  <si>
    <t>Cuarenta y Cuatro</t>
  </si>
  <si>
    <t>45</t>
  </si>
  <si>
    <t>Cuarenta y Cinco</t>
  </si>
  <si>
    <t>46</t>
  </si>
  <si>
    <t>Cuarenta y Seis</t>
  </si>
  <si>
    <t>47</t>
  </si>
  <si>
    <t>Cuarenta y Siete</t>
  </si>
  <si>
    <t>48</t>
  </si>
  <si>
    <t>Cuarenta y Ocho</t>
  </si>
  <si>
    <t>49</t>
  </si>
  <si>
    <t>Cuarenta y Nueve</t>
  </si>
  <si>
    <t>50</t>
  </si>
  <si>
    <t>Cincuenta</t>
  </si>
  <si>
    <t>51</t>
  </si>
  <si>
    <t>Cincuenta y Un</t>
  </si>
  <si>
    <t>52</t>
  </si>
  <si>
    <t>Cincuenta y Dos</t>
  </si>
  <si>
    <t>53</t>
  </si>
  <si>
    <t>Cincuenta y Tres</t>
  </si>
  <si>
    <t>54</t>
  </si>
  <si>
    <t>Cincuenta y Cuatro</t>
  </si>
  <si>
    <t>55</t>
  </si>
  <si>
    <t>Cincuenta y Cinco</t>
  </si>
  <si>
    <t>56</t>
  </si>
  <si>
    <t>Cincuenta y Seis</t>
  </si>
  <si>
    <t>57</t>
  </si>
  <si>
    <t>Cincuenta y Siete</t>
  </si>
  <si>
    <t>58</t>
  </si>
  <si>
    <t>Cincuenta y Ocho</t>
  </si>
  <si>
    <t>59</t>
  </si>
  <si>
    <t>Cincuenta y Nueve</t>
  </si>
  <si>
    <t>60</t>
  </si>
  <si>
    <t>Sesenta</t>
  </si>
  <si>
    <t>61</t>
  </si>
  <si>
    <t>Sesenta y Un</t>
  </si>
  <si>
    <t>62</t>
  </si>
  <si>
    <t>Sesenta y Dos</t>
  </si>
  <si>
    <t>63</t>
  </si>
  <si>
    <t>Sesenta y Tres</t>
  </si>
  <si>
    <t>64</t>
  </si>
  <si>
    <t>Sesenta y Cuatro</t>
  </si>
  <si>
    <t>65</t>
  </si>
  <si>
    <t>Sesenta y Cinco</t>
  </si>
  <si>
    <t>66</t>
  </si>
  <si>
    <t>Sesenta y Seis</t>
  </si>
  <si>
    <t>67</t>
  </si>
  <si>
    <t>Sesenta y Siete</t>
  </si>
  <si>
    <t>68</t>
  </si>
  <si>
    <t>Sesenta y Ocho</t>
  </si>
  <si>
    <t>69</t>
  </si>
  <si>
    <t>Sesenta y Nueve</t>
  </si>
  <si>
    <t>70</t>
  </si>
  <si>
    <t>Setenta</t>
  </si>
  <si>
    <t>71</t>
  </si>
  <si>
    <t>Setenta y Un</t>
  </si>
  <si>
    <t>72</t>
  </si>
  <si>
    <t>Setenta y Dos</t>
  </si>
  <si>
    <t>73</t>
  </si>
  <si>
    <t>Setenta y Tres</t>
  </si>
  <si>
    <t>74</t>
  </si>
  <si>
    <t>Setenta y Cuatro</t>
  </si>
  <si>
    <t>75</t>
  </si>
  <si>
    <t>Setenta y Cinco</t>
  </si>
  <si>
    <t>76</t>
  </si>
  <si>
    <t>Setenta y Seis</t>
  </si>
  <si>
    <t>77</t>
  </si>
  <si>
    <t>Setenta y Siete</t>
  </si>
  <si>
    <t>78</t>
  </si>
  <si>
    <t>Setenta y Ocho</t>
  </si>
  <si>
    <t>79</t>
  </si>
  <si>
    <t>Setenta y Nueve</t>
  </si>
  <si>
    <t>80</t>
  </si>
  <si>
    <t>Ochenta</t>
  </si>
  <si>
    <t>81</t>
  </si>
  <si>
    <t>Ochenta y Un</t>
  </si>
  <si>
    <t>82</t>
  </si>
  <si>
    <t>Ochenta y Dos</t>
  </si>
  <si>
    <t>83</t>
  </si>
  <si>
    <t>Ochenta y Tres</t>
  </si>
  <si>
    <t>84</t>
  </si>
  <si>
    <t>Ochenta y Cuatro</t>
  </si>
  <si>
    <t>85</t>
  </si>
  <si>
    <t>Ochenta y Cinco</t>
  </si>
  <si>
    <t>86</t>
  </si>
  <si>
    <t>Ochenta y Seis</t>
  </si>
  <si>
    <t>87</t>
  </si>
  <si>
    <t>Ochenta y Siete</t>
  </si>
  <si>
    <t>88</t>
  </si>
  <si>
    <t>Ochenta Y Ocho</t>
  </si>
  <si>
    <t>89</t>
  </si>
  <si>
    <t>Ochenta y Nueve</t>
  </si>
  <si>
    <t>90</t>
  </si>
  <si>
    <t>Noventa</t>
  </si>
  <si>
    <t>91</t>
  </si>
  <si>
    <t>Noventa y Un</t>
  </si>
  <si>
    <t>92</t>
  </si>
  <si>
    <t>Noventa y Dos</t>
  </si>
  <si>
    <t>93</t>
  </si>
  <si>
    <t>Noventa y Tres</t>
  </si>
  <si>
    <t>94</t>
  </si>
  <si>
    <t>Noventa y Cuatro</t>
  </si>
  <si>
    <t>95</t>
  </si>
  <si>
    <t>Noventa y Cinco</t>
  </si>
  <si>
    <t>96</t>
  </si>
  <si>
    <t>Noventa y Seis</t>
  </si>
  <si>
    <t>97</t>
  </si>
  <si>
    <t>Noventa y Siete</t>
  </si>
  <si>
    <t>98</t>
  </si>
  <si>
    <t>Noventa y Ocho</t>
  </si>
  <si>
    <t>99</t>
  </si>
  <si>
    <t>Noventa y Nueve</t>
  </si>
  <si>
    <t>100</t>
  </si>
  <si>
    <t>Cien</t>
  </si>
  <si>
    <t>Centenas</t>
  </si>
  <si>
    <t>0</t>
  </si>
  <si>
    <t>1</t>
  </si>
  <si>
    <t>Ciento</t>
  </si>
  <si>
    <t>2</t>
  </si>
  <si>
    <t>Doscientos</t>
  </si>
  <si>
    <t>3</t>
  </si>
  <si>
    <t>Trescientos</t>
  </si>
  <si>
    <t>4</t>
  </si>
  <si>
    <t>Cuatrocientos</t>
  </si>
  <si>
    <t>5</t>
  </si>
  <si>
    <t>Quinientos</t>
  </si>
  <si>
    <t>6</t>
  </si>
  <si>
    <t>Seiscientos</t>
  </si>
  <si>
    <t>7</t>
  </si>
  <si>
    <t>Setecientos</t>
  </si>
  <si>
    <t>8</t>
  </si>
  <si>
    <t>Ochocientos</t>
  </si>
  <si>
    <t>9</t>
  </si>
  <si>
    <t>Novecientos</t>
  </si>
  <si>
    <t>Unmil</t>
  </si>
  <si>
    <t>Dosmil</t>
  </si>
  <si>
    <t>Tresmil</t>
  </si>
  <si>
    <t>Cuatromil</t>
  </si>
  <si>
    <t>Cincomil</t>
  </si>
  <si>
    <t>Seismil</t>
  </si>
  <si>
    <t>Sietemil</t>
  </si>
  <si>
    <t>Ochomil</t>
  </si>
  <si>
    <t>Nuevemil</t>
  </si>
  <si>
    <t>Un Millón</t>
  </si>
  <si>
    <t>Dos Millones</t>
  </si>
  <si>
    <t>Tres Millones</t>
  </si>
  <si>
    <t>Cuatro Millones</t>
  </si>
  <si>
    <t>Cinco Millones</t>
  </si>
  <si>
    <t>Seis Millones</t>
  </si>
  <si>
    <t>Siete Millones</t>
  </si>
  <si>
    <t>Ocho Millones</t>
  </si>
  <si>
    <t>Nueve Millones</t>
  </si>
  <si>
    <t>Cien mil</t>
  </si>
  <si>
    <t>Doscientos mil</t>
  </si>
  <si>
    <t>Trescientos mil</t>
  </si>
  <si>
    <t>Cuatrocientos mil</t>
  </si>
  <si>
    <t>Quinientos mil</t>
  </si>
  <si>
    <t>Seiscientos mil</t>
  </si>
  <si>
    <t>Setecientos mil</t>
  </si>
  <si>
    <t>Ochocientos mil</t>
  </si>
  <si>
    <t>Novecientos mil</t>
  </si>
  <si>
    <t>Un Billón</t>
  </si>
  <si>
    <t>Dos Billones</t>
  </si>
  <si>
    <t>Tres Billones</t>
  </si>
  <si>
    <t>Cuatro Billones</t>
  </si>
  <si>
    <t>Cinco Billones</t>
  </si>
  <si>
    <t>Seis Billones</t>
  </si>
  <si>
    <t>Siete Billones</t>
  </si>
  <si>
    <t>Ocho Billones</t>
  </si>
  <si>
    <t>Nueve Billones</t>
  </si>
  <si>
    <t>Dependencia</t>
  </si>
  <si>
    <t>Fecha de Diligenciamiento:</t>
  </si>
  <si>
    <t>C.C. o NIT:</t>
  </si>
  <si>
    <t>Firma Responsable Caja Menor</t>
  </si>
  <si>
    <t>5. LEGALIZACIÓN</t>
  </si>
  <si>
    <t>Factura de Venta</t>
  </si>
  <si>
    <t>Cuenta de Cobro</t>
  </si>
  <si>
    <t>Relación de Gastos</t>
  </si>
  <si>
    <t>Certificación de Autorización</t>
  </si>
  <si>
    <t>Otro</t>
  </si>
  <si>
    <t xml:space="preserve"> Mil</t>
  </si>
  <si>
    <t>Pesos</t>
  </si>
  <si>
    <t>M/Cte.</t>
  </si>
  <si>
    <t>Cargo</t>
  </si>
  <si>
    <t>2. CONCEPTO PARA EL CUAL SE SOLICITA EL DINERO</t>
  </si>
  <si>
    <t>3. VALOR ENTREGADO</t>
  </si>
  <si>
    <t>4. OBSERVACIONES</t>
  </si>
  <si>
    <t>Firma Funcionario Quien Recibe el Dinero</t>
  </si>
  <si>
    <t>N°</t>
  </si>
  <si>
    <t>Código</t>
  </si>
  <si>
    <t>PROCESO: GESTIÓN DE RECURSOS.</t>
  </si>
  <si>
    <t>PROCEDIMIENTO Y/O DOCUMENTO: INSTRUCTIVO DE GESTIÓN DE RECURSOS FÍSICOS.</t>
  </si>
  <si>
    <t>NOMBRE DEL DOCUMENTO: Comprobante Provisional de Caja Menor.</t>
  </si>
  <si>
    <t>N.I.T.   899.999.061-9</t>
  </si>
  <si>
    <t>Diligencie este formato con el tipo de letra establecido por la entidad, en la Guía de Comunicaciones.</t>
  </si>
  <si>
    <t>ÍTEMS</t>
  </si>
  <si>
    <t>INSTRUCCIÓN</t>
  </si>
  <si>
    <t>CONCEPTO PARA EL CUAL SE SOLICITA EL DINERO:</t>
  </si>
  <si>
    <t xml:space="preserve">NOMBRE DEL  FORMATO: Comprobante Provisional Caja Menor.                                                                                                                                                                 </t>
  </si>
  <si>
    <t>Escribir el código asignado a la dependencia.</t>
  </si>
  <si>
    <t>fecha en la cual se solicitan los recursos.</t>
  </si>
  <si>
    <t>Escribir el Nombre del funcionario que solicita los recursos.</t>
  </si>
  <si>
    <t>Indicar el cargo desempeñado por el funcionario que solicito los recursos.</t>
  </si>
  <si>
    <t>Indicar la dependencia en la cual esta ubicado el funcionario.</t>
  </si>
  <si>
    <t>Dar la explicación breve del uso de los recursos solicitados.</t>
  </si>
  <si>
    <t>Escribir la cuantía requerida por el área para realizar la compra del bien o servicio.</t>
  </si>
  <si>
    <t>Agregar información adicional sobre la necesidad.</t>
  </si>
  <si>
    <t>DEPENDENCIA:</t>
  </si>
  <si>
    <t>CÓDIGO:</t>
  </si>
  <si>
    <t>FECHA DE DILIGENCIAMIENTO:</t>
  </si>
  <si>
    <t>Nombres y Apellidos del Solicitante:</t>
  </si>
  <si>
    <t>NOMBRES Y APELLIDOS DEL SOLICITANTE:</t>
  </si>
  <si>
    <t>CARGO:</t>
  </si>
  <si>
    <t>Indicar la dependencia de la entidad a quien se le solicita los recursos.</t>
  </si>
  <si>
    <t>VALOR ENTREGADO:</t>
  </si>
  <si>
    <t>OBSERVACIONES: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</si>
</sst>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mmmm\ d\,\ yyyy"/>
    <numFmt numFmtId="195" formatCode="0000"/>
    <numFmt numFmtId="196" formatCode="&quot;$&quot;#,##0.00"/>
    <numFmt numFmtId="197" formatCode="000"/>
    <numFmt numFmtId="198" formatCode="[$$-80A]#,##0.00"/>
    <numFmt numFmtId="199" formatCode="&quot;$&quot;\ #,##0.00"/>
    <numFmt numFmtId="200" formatCode="_ [$€-2]\ * #,##0.00_ ;_ [$€-2]\ * \-#,##0.00_ ;_ [$€-2]\ * &quot;-&quot;??_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Trebuchet MS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rebuchet MS"/>
      <family val="2"/>
    </font>
    <font>
      <sz val="10"/>
      <color indexed="55"/>
      <name val="Trebuchet MS"/>
      <family val="2"/>
    </font>
    <font>
      <sz val="12"/>
      <color indexed="8"/>
      <name val="Trebuchet MS"/>
      <family val="2"/>
    </font>
    <font>
      <b/>
      <sz val="14"/>
      <color indexed="52"/>
      <name val="Calibri"/>
      <family val="2"/>
    </font>
    <font>
      <b/>
      <sz val="20"/>
      <color indexed="52"/>
      <name val="Calibri"/>
      <family val="2"/>
    </font>
    <font>
      <b/>
      <sz val="24"/>
      <color indexed="52"/>
      <name val="Calibri"/>
      <family val="2"/>
    </font>
    <font>
      <b/>
      <sz val="40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3499799966812134"/>
      <name val="Trebuchet MS"/>
      <family val="2"/>
    </font>
    <font>
      <sz val="12"/>
      <color theme="1"/>
      <name val="Trebuchet M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7" borderId="0" applyNumberFormat="0" applyBorder="0" applyAlignment="0" applyProtection="0"/>
    <xf numFmtId="0" fontId="37" fillId="35" borderId="1" applyNumberFormat="0" applyAlignment="0" applyProtection="0"/>
    <xf numFmtId="0" fontId="4" fillId="36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2" fillId="40" borderId="0" applyNumberFormat="0" applyBorder="0" applyAlignment="0" applyProtection="0"/>
    <xf numFmtId="0" fontId="35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43" borderId="0" applyNumberFormat="0" applyBorder="0" applyAlignment="0" applyProtection="0"/>
    <xf numFmtId="0" fontId="2" fillId="44" borderId="0" applyNumberFormat="0" applyBorder="0" applyAlignment="0" applyProtection="0"/>
    <xf numFmtId="0" fontId="35" fillId="45" borderId="0" applyNumberFormat="0" applyBorder="0" applyAlignment="0" applyProtection="0"/>
    <xf numFmtId="0" fontId="2" fillId="29" borderId="0" applyNumberFormat="0" applyBorder="0" applyAlignment="0" applyProtection="0"/>
    <xf numFmtId="0" fontId="35" fillId="46" borderId="0" applyNumberFormat="0" applyBorder="0" applyAlignment="0" applyProtection="0"/>
    <xf numFmtId="0" fontId="2" fillId="31" borderId="0" applyNumberFormat="0" applyBorder="0" applyAlignment="0" applyProtection="0"/>
    <xf numFmtId="0" fontId="35" fillId="47" borderId="0" applyNumberFormat="0" applyBorder="0" applyAlignment="0" applyProtection="0"/>
    <xf numFmtId="0" fontId="2" fillId="48" borderId="0" applyNumberFormat="0" applyBorder="0" applyAlignment="0" applyProtection="0"/>
    <xf numFmtId="0" fontId="41" fillId="49" borderId="1" applyNumberFormat="0" applyAlignment="0" applyProtection="0"/>
    <xf numFmtId="0" fontId="8" fillId="13" borderId="2" applyNumberFormat="0" applyAlignment="0" applyProtection="0"/>
    <xf numFmtId="20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9" fillId="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10" fillId="5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35" borderId="9" applyNumberFormat="0" applyAlignment="0" applyProtection="0"/>
    <xf numFmtId="0" fontId="11" fillId="36" borderId="10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0" borderId="13" applyNumberFormat="0" applyFill="0" applyAlignment="0" applyProtection="0"/>
    <xf numFmtId="0" fontId="16" fillId="0" borderId="14" applyNumberFormat="0" applyFill="0" applyAlignment="0" applyProtection="0"/>
    <xf numFmtId="0" fontId="40" fillId="0" borderId="15" applyNumberFormat="0" applyFill="0" applyAlignment="0" applyProtection="0"/>
    <xf numFmtId="0" fontId="7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175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0" fillId="0" borderId="0" xfId="0" applyFont="1" applyAlignment="1">
      <alignment/>
    </xf>
    <xf numFmtId="0" fontId="52" fillId="55" borderId="19" xfId="0" applyFont="1" applyFill="1" applyBorder="1" applyAlignment="1">
      <alignment vertical="center" wrapText="1"/>
    </xf>
    <xf numFmtId="0" fontId="52" fillId="55" borderId="19" xfId="0" applyFont="1" applyFill="1" applyBorder="1" applyAlignment="1">
      <alignment/>
    </xf>
    <xf numFmtId="0" fontId="53" fillId="55" borderId="19" xfId="0" applyFont="1" applyFill="1" applyBorder="1" applyAlignment="1" applyProtection="1">
      <alignment horizontal="center" vertical="center"/>
      <protection locked="0"/>
    </xf>
    <xf numFmtId="0" fontId="52" fillId="55" borderId="19" xfId="0" applyFont="1" applyFill="1" applyBorder="1" applyAlignment="1" applyProtection="1">
      <alignment horizontal="centerContinuous"/>
      <protection/>
    </xf>
    <xf numFmtId="197" fontId="53" fillId="55" borderId="20" xfId="0" applyNumberFormat="1" applyFont="1" applyFill="1" applyBorder="1" applyAlignment="1" applyProtection="1">
      <alignment horizontal="center" vertical="center"/>
      <protection locked="0"/>
    </xf>
    <xf numFmtId="0" fontId="54" fillId="55" borderId="0" xfId="0" applyFont="1" applyFill="1" applyAlignment="1">
      <alignment/>
    </xf>
    <xf numFmtId="0" fontId="52" fillId="55" borderId="0" xfId="0" applyFont="1" applyFill="1" applyBorder="1" applyAlignment="1">
      <alignment horizontal="center"/>
    </xf>
    <xf numFmtId="0" fontId="52" fillId="55" borderId="21" xfId="0" applyFont="1" applyFill="1" applyBorder="1" applyAlignment="1">
      <alignment/>
    </xf>
    <xf numFmtId="0" fontId="53" fillId="55" borderId="22" xfId="0" applyFont="1" applyFill="1" applyBorder="1" applyAlignment="1">
      <alignment/>
    </xf>
    <xf numFmtId="0" fontId="52" fillId="55" borderId="0" xfId="0" applyNumberFormat="1" applyFont="1" applyFill="1" applyBorder="1" applyAlignment="1" applyProtection="1">
      <alignment horizontal="left" vertical="center" indent="2" shrinkToFit="1"/>
      <protection locked="0"/>
    </xf>
    <xf numFmtId="0" fontId="52" fillId="55" borderId="0" xfId="0" applyFont="1" applyFill="1" applyBorder="1" applyAlignment="1">
      <alignment horizontal="left" vertical="center" indent="2" shrinkToFit="1"/>
    </xf>
    <xf numFmtId="0" fontId="52" fillId="55" borderId="0" xfId="0" applyNumberFormat="1" applyFont="1" applyFill="1" applyBorder="1" applyAlignment="1" applyProtection="1">
      <alignment horizontal="left" vertical="center" indent="2"/>
      <protection locked="0"/>
    </xf>
    <xf numFmtId="0" fontId="52" fillId="55" borderId="0" xfId="0" applyNumberFormat="1" applyFont="1" applyFill="1" applyBorder="1" applyAlignment="1" applyProtection="1">
      <alignment horizontal="center" vertical="center"/>
      <protection locked="0"/>
    </xf>
    <xf numFmtId="0" fontId="53" fillId="55" borderId="0" xfId="0" applyNumberFormat="1" applyFont="1" applyFill="1" applyBorder="1" applyAlignment="1" applyProtection="1">
      <alignment horizontal="left" vertical="center"/>
      <protection locked="0"/>
    </xf>
    <xf numFmtId="0" fontId="52" fillId="55" borderId="0" xfId="0" applyNumberFormat="1" applyFont="1" applyFill="1" applyBorder="1" applyAlignment="1" applyProtection="1">
      <alignment horizontal="center" shrinkToFit="1"/>
      <protection locked="0"/>
    </xf>
    <xf numFmtId="0" fontId="52" fillId="55" borderId="21" xfId="0" applyNumberFormat="1" applyFont="1" applyFill="1" applyBorder="1" applyAlignment="1" applyProtection="1">
      <alignment horizontal="center" shrinkToFit="1"/>
      <protection locked="0"/>
    </xf>
    <xf numFmtId="0" fontId="55" fillId="0" borderId="0" xfId="0" applyFont="1" applyAlignment="1">
      <alignment/>
    </xf>
    <xf numFmtId="0" fontId="52" fillId="55" borderId="22" xfId="0" applyFont="1" applyFill="1" applyBorder="1" applyAlignment="1">
      <alignment vertical="top" shrinkToFit="1"/>
    </xf>
    <xf numFmtId="0" fontId="52" fillId="55" borderId="0" xfId="0" applyFont="1" applyFill="1" applyBorder="1" applyAlignment="1">
      <alignment vertical="top" shrinkToFit="1"/>
    </xf>
    <xf numFmtId="0" fontId="52" fillId="55" borderId="21" xfId="0" applyFont="1" applyFill="1" applyBorder="1" applyAlignment="1">
      <alignment vertical="top" shrinkToFit="1"/>
    </xf>
    <xf numFmtId="0" fontId="52" fillId="55" borderId="23" xfId="0" applyFont="1" applyFill="1" applyBorder="1" applyAlignment="1">
      <alignment vertical="top" shrinkToFit="1"/>
    </xf>
    <xf numFmtId="0" fontId="52" fillId="55" borderId="24" xfId="0" applyFont="1" applyFill="1" applyBorder="1" applyAlignment="1">
      <alignment vertical="top" shrinkToFit="1"/>
    </xf>
    <xf numFmtId="0" fontId="52" fillId="55" borderId="25" xfId="0" applyFont="1" applyFill="1" applyBorder="1" applyAlignment="1">
      <alignment vertical="top" shrinkToFit="1"/>
    </xf>
    <xf numFmtId="0" fontId="53" fillId="55" borderId="26" xfId="0" applyFont="1" applyFill="1" applyBorder="1" applyAlignment="1">
      <alignment vertical="center" shrinkToFit="1"/>
    </xf>
    <xf numFmtId="0" fontId="52" fillId="55" borderId="0" xfId="0" applyFont="1" applyFill="1" applyBorder="1" applyAlignment="1">
      <alignment vertical="center" shrinkToFit="1"/>
    </xf>
    <xf numFmtId="0" fontId="52" fillId="55" borderId="21" xfId="0" applyFont="1" applyFill="1" applyBorder="1" applyAlignment="1">
      <alignment vertical="center" shrinkToFit="1"/>
    </xf>
    <xf numFmtId="0" fontId="52" fillId="55" borderId="26" xfId="0" applyFont="1" applyFill="1" applyBorder="1" applyAlignment="1">
      <alignment vertical="center" shrinkToFit="1"/>
    </xf>
    <xf numFmtId="0" fontId="52" fillId="55" borderId="27" xfId="0" applyFont="1" applyFill="1" applyBorder="1" applyAlignment="1">
      <alignment vertical="center" shrinkToFit="1"/>
    </xf>
    <xf numFmtId="0" fontId="52" fillId="55" borderId="24" xfId="0" applyFont="1" applyFill="1" applyBorder="1" applyAlignment="1">
      <alignment vertical="center" shrinkToFit="1"/>
    </xf>
    <xf numFmtId="0" fontId="52" fillId="55" borderId="25" xfId="0" applyFont="1" applyFill="1" applyBorder="1" applyAlignment="1">
      <alignment vertical="center" shrinkToFit="1"/>
    </xf>
    <xf numFmtId="0" fontId="53" fillId="55" borderId="22" xfId="0" applyFont="1" applyFill="1" applyBorder="1" applyAlignment="1">
      <alignment horizontal="left" vertical="center" shrinkToFit="1"/>
    </xf>
    <xf numFmtId="0" fontId="52" fillId="55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justify" vertical="center"/>
    </xf>
    <xf numFmtId="0" fontId="52" fillId="55" borderId="0" xfId="0" applyFont="1" applyFill="1" applyBorder="1" applyAlignment="1">
      <alignment horizontal="left" vertical="center" shrinkToFit="1"/>
    </xf>
    <xf numFmtId="0" fontId="53" fillId="55" borderId="0" xfId="0" applyFont="1" applyFill="1" applyBorder="1" applyAlignment="1">
      <alignment horizontal="left" vertical="center"/>
    </xf>
    <xf numFmtId="198" fontId="53" fillId="55" borderId="0" xfId="0" applyNumberFormat="1" applyFont="1" applyFill="1" applyBorder="1" applyAlignment="1">
      <alignment horizontal="right" vertical="center" shrinkToFit="1"/>
    </xf>
    <xf numFmtId="198" fontId="53" fillId="55" borderId="21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/>
    </xf>
    <xf numFmtId="0" fontId="22" fillId="0" borderId="20" xfId="88" applyFont="1" applyFill="1" applyBorder="1" applyAlignment="1">
      <alignment vertical="center" wrapText="1"/>
      <protection/>
    </xf>
    <xf numFmtId="0" fontId="20" fillId="0" borderId="0" xfId="0" applyFont="1" applyFill="1" applyAlignment="1">
      <alignment/>
    </xf>
    <xf numFmtId="0" fontId="23" fillId="56" borderId="20" xfId="88" applyFont="1" applyFill="1" applyBorder="1" applyAlignment="1">
      <alignment horizontal="center" wrapText="1"/>
      <protection/>
    </xf>
    <xf numFmtId="0" fontId="53" fillId="57" borderId="22" xfId="0" applyFont="1" applyFill="1" applyBorder="1" applyAlignment="1">
      <alignment horizontal="center" vertical="center"/>
    </xf>
    <xf numFmtId="0" fontId="53" fillId="57" borderId="0" xfId="0" applyFont="1" applyFill="1" applyBorder="1" applyAlignment="1">
      <alignment horizontal="center" vertical="center"/>
    </xf>
    <xf numFmtId="0" fontId="53" fillId="57" borderId="21" xfId="0" applyFont="1" applyFill="1" applyBorder="1" applyAlignment="1">
      <alignment horizontal="center" vertical="center"/>
    </xf>
    <xf numFmtId="0" fontId="53" fillId="55" borderId="19" xfId="0" applyFont="1" applyFill="1" applyBorder="1" applyAlignment="1">
      <alignment horizontal="left" vertical="center" wrapText="1"/>
    </xf>
    <xf numFmtId="0" fontId="53" fillId="57" borderId="28" xfId="0" applyFont="1" applyFill="1" applyBorder="1" applyAlignment="1">
      <alignment horizontal="left" vertical="center"/>
    </xf>
    <xf numFmtId="0" fontId="53" fillId="57" borderId="28" xfId="0" applyFont="1" applyFill="1" applyBorder="1" applyAlignment="1">
      <alignment horizontal="left" vertical="center" wrapText="1"/>
    </xf>
    <xf numFmtId="0" fontId="53" fillId="57" borderId="29" xfId="0" applyFont="1" applyFill="1" applyBorder="1" applyAlignment="1">
      <alignment horizontal="left" vertical="center"/>
    </xf>
    <xf numFmtId="0" fontId="53" fillId="57" borderId="30" xfId="0" applyFont="1" applyFill="1" applyBorder="1" applyAlignment="1">
      <alignment horizontal="left" vertical="center"/>
    </xf>
    <xf numFmtId="0" fontId="24" fillId="0" borderId="31" xfId="86" applyFont="1" applyFill="1" applyBorder="1" applyAlignment="1">
      <alignment horizontal="center" vertical="center" wrapText="1"/>
      <protection/>
    </xf>
    <xf numFmtId="0" fontId="24" fillId="0" borderId="32" xfId="86" applyFont="1" applyFill="1" applyBorder="1" applyAlignment="1">
      <alignment horizontal="center" vertical="center" wrapText="1"/>
      <protection/>
    </xf>
    <xf numFmtId="0" fontId="24" fillId="0" borderId="33" xfId="86" applyFont="1" applyFill="1" applyBorder="1" applyAlignment="1">
      <alignment horizontal="center" vertical="center" wrapText="1"/>
      <protection/>
    </xf>
    <xf numFmtId="0" fontId="18" fillId="56" borderId="34" xfId="86" applyFont="1" applyFill="1" applyBorder="1" applyAlignment="1">
      <alignment horizontal="center" vertical="center" wrapText="1"/>
      <protection/>
    </xf>
    <xf numFmtId="0" fontId="18" fillId="56" borderId="35" xfId="86" applyFont="1" applyFill="1" applyBorder="1" applyAlignment="1">
      <alignment horizontal="center" vertical="center" wrapText="1"/>
      <protection/>
    </xf>
    <xf numFmtId="0" fontId="18" fillId="56" borderId="36" xfId="86" applyFont="1" applyFill="1" applyBorder="1" applyAlignment="1">
      <alignment horizontal="center" vertical="center" wrapText="1"/>
      <protection/>
    </xf>
    <xf numFmtId="0" fontId="21" fillId="0" borderId="28" xfId="86" applyFont="1" applyFill="1" applyBorder="1" applyAlignment="1">
      <alignment horizontal="left" vertical="center" wrapText="1"/>
      <protection/>
    </xf>
    <xf numFmtId="0" fontId="21" fillId="0" borderId="30" xfId="86" applyFont="1" applyFill="1" applyBorder="1" applyAlignment="1">
      <alignment horizontal="left" vertical="center" wrapText="1"/>
      <protection/>
    </xf>
    <xf numFmtId="0" fontId="21" fillId="0" borderId="20" xfId="86" applyFont="1" applyFill="1" applyBorder="1" applyAlignment="1">
      <alignment horizontal="left" vertical="center" wrapText="1"/>
      <protection/>
    </xf>
    <xf numFmtId="0" fontId="23" fillId="56" borderId="28" xfId="88" applyFont="1" applyFill="1" applyBorder="1" applyAlignment="1">
      <alignment horizontal="center" wrapText="1"/>
      <protection/>
    </xf>
    <xf numFmtId="0" fontId="23" fillId="56" borderId="30" xfId="88" applyFont="1" applyFill="1" applyBorder="1" applyAlignment="1">
      <alignment horizontal="center" wrapText="1"/>
      <protection/>
    </xf>
    <xf numFmtId="0" fontId="53" fillId="0" borderId="28" xfId="86" applyFont="1" applyFill="1" applyBorder="1" applyAlignment="1">
      <alignment horizontal="left" vertical="center" wrapText="1"/>
      <protection/>
    </xf>
    <xf numFmtId="0" fontId="53" fillId="0" borderId="30" xfId="86" applyFont="1" applyFill="1" applyBorder="1" applyAlignment="1">
      <alignment horizontal="left" vertical="center" wrapText="1"/>
      <protection/>
    </xf>
    <xf numFmtId="0" fontId="53" fillId="0" borderId="37" xfId="86" applyFont="1" applyFill="1" applyBorder="1" applyAlignment="1">
      <alignment horizontal="left" vertical="center" wrapText="1"/>
      <protection/>
    </xf>
    <xf numFmtId="0" fontId="53" fillId="0" borderId="38" xfId="86" applyFont="1" applyFill="1" applyBorder="1" applyAlignment="1">
      <alignment horizontal="left" vertical="center" wrapText="1"/>
      <protection/>
    </xf>
    <xf numFmtId="0" fontId="18" fillId="56" borderId="29" xfId="87" applyFont="1" applyFill="1" applyBorder="1" applyAlignment="1">
      <alignment horizontal="center" vertical="center" wrapText="1"/>
      <protection/>
    </xf>
    <xf numFmtId="0" fontId="18" fillId="56" borderId="39" xfId="87" applyFont="1" applyFill="1" applyBorder="1" applyAlignment="1">
      <alignment horizontal="center" vertical="center" wrapText="1"/>
      <protection/>
    </xf>
    <xf numFmtId="0" fontId="18" fillId="56" borderId="40" xfId="87" applyFont="1" applyFill="1" applyBorder="1" applyAlignment="1">
      <alignment horizontal="center" vertical="center" wrapText="1"/>
      <protection/>
    </xf>
    <xf numFmtId="0" fontId="18" fillId="56" borderId="41" xfId="87" applyFont="1" applyFill="1" applyBorder="1" applyAlignment="1">
      <alignment horizontal="left" vertical="center" wrapText="1"/>
      <protection/>
    </xf>
    <xf numFmtId="0" fontId="18" fillId="56" borderId="42" xfId="87" applyFont="1" applyFill="1" applyBorder="1" applyAlignment="1">
      <alignment horizontal="left" vertical="center" wrapText="1"/>
      <protection/>
    </xf>
    <xf numFmtId="0" fontId="18" fillId="56" borderId="43" xfId="87" applyFont="1" applyFill="1" applyBorder="1" applyAlignment="1">
      <alignment horizontal="left" vertical="center" wrapText="1"/>
      <protection/>
    </xf>
    <xf numFmtId="0" fontId="52" fillId="55" borderId="30" xfId="0" applyFont="1" applyFill="1" applyBorder="1" applyAlignment="1">
      <alignment horizontal="center"/>
    </xf>
    <xf numFmtId="0" fontId="52" fillId="55" borderId="20" xfId="0" applyFont="1" applyFill="1" applyBorder="1" applyAlignment="1">
      <alignment horizontal="center"/>
    </xf>
    <xf numFmtId="0" fontId="53" fillId="57" borderId="42" xfId="0" applyFont="1" applyFill="1" applyBorder="1" applyAlignment="1" applyProtection="1">
      <alignment horizontal="center" vertical="center"/>
      <protection/>
    </xf>
    <xf numFmtId="0" fontId="52" fillId="57" borderId="42" xfId="0" applyFont="1" applyFill="1" applyBorder="1" applyAlignment="1">
      <alignment horizontal="center" vertical="center"/>
    </xf>
    <xf numFmtId="0" fontId="52" fillId="57" borderId="43" xfId="0" applyFont="1" applyFill="1" applyBorder="1" applyAlignment="1">
      <alignment horizontal="center" vertical="center"/>
    </xf>
    <xf numFmtId="0" fontId="53" fillId="57" borderId="41" xfId="0" applyFont="1" applyFill="1" applyBorder="1" applyAlignment="1" applyProtection="1">
      <alignment horizontal="center" vertical="center"/>
      <protection/>
    </xf>
    <xf numFmtId="4" fontId="53" fillId="55" borderId="22" xfId="0" applyNumberFormat="1" applyFont="1" applyFill="1" applyBorder="1" applyAlignment="1">
      <alignment horizontal="right" vertical="center" shrinkToFit="1"/>
    </xf>
    <xf numFmtId="4" fontId="52" fillId="55" borderId="0" xfId="0" applyNumberFormat="1" applyFont="1" applyFill="1" applyBorder="1" applyAlignment="1">
      <alignment horizontal="right" vertical="center"/>
    </xf>
    <xf numFmtId="4" fontId="52" fillId="55" borderId="44" xfId="0" applyNumberFormat="1" applyFont="1" applyFill="1" applyBorder="1" applyAlignment="1">
      <alignment horizontal="right" vertical="center"/>
    </xf>
    <xf numFmtId="4" fontId="52" fillId="55" borderId="22" xfId="0" applyNumberFormat="1" applyFont="1" applyFill="1" applyBorder="1" applyAlignment="1">
      <alignment horizontal="right" vertical="center"/>
    </xf>
    <xf numFmtId="4" fontId="52" fillId="55" borderId="23" xfId="0" applyNumberFormat="1" applyFont="1" applyFill="1" applyBorder="1" applyAlignment="1">
      <alignment horizontal="right" vertical="center"/>
    </xf>
    <xf numFmtId="4" fontId="52" fillId="55" borderId="24" xfId="0" applyNumberFormat="1" applyFont="1" applyFill="1" applyBorder="1" applyAlignment="1">
      <alignment horizontal="right" vertical="center"/>
    </xf>
    <xf numFmtId="4" fontId="52" fillId="55" borderId="45" xfId="0" applyNumberFormat="1" applyFont="1" applyFill="1" applyBorder="1" applyAlignment="1">
      <alignment horizontal="right" vertical="center"/>
    </xf>
    <xf numFmtId="0" fontId="52" fillId="55" borderId="28" xfId="0" applyFont="1" applyFill="1" applyBorder="1" applyAlignment="1">
      <alignment horizontal="left" vertical="center"/>
    </xf>
    <xf numFmtId="0" fontId="52" fillId="55" borderId="30" xfId="0" applyFont="1" applyFill="1" applyBorder="1" applyAlignment="1">
      <alignment horizontal="left" vertical="center"/>
    </xf>
    <xf numFmtId="0" fontId="52" fillId="55" borderId="29" xfId="0" applyFont="1" applyFill="1" applyBorder="1" applyAlignment="1">
      <alignment horizontal="left" vertical="center"/>
    </xf>
    <xf numFmtId="0" fontId="52" fillId="55" borderId="39" xfId="0" applyFont="1" applyFill="1" applyBorder="1" applyAlignment="1">
      <alignment horizontal="left" vertical="center"/>
    </xf>
    <xf numFmtId="0" fontId="53" fillId="57" borderId="46" xfId="0" applyFont="1" applyFill="1" applyBorder="1" applyAlignment="1">
      <alignment horizontal="left" vertical="center"/>
    </xf>
    <xf numFmtId="0" fontId="25" fillId="57" borderId="47" xfId="0" applyFont="1" applyFill="1" applyBorder="1" applyAlignment="1">
      <alignment horizontal="left" vertical="center"/>
    </xf>
    <xf numFmtId="0" fontId="25" fillId="57" borderId="38" xfId="0" applyFont="1" applyFill="1" applyBorder="1" applyAlignment="1">
      <alignment horizontal="left" vertical="center"/>
    </xf>
    <xf numFmtId="0" fontId="53" fillId="57" borderId="38" xfId="0" applyFont="1" applyFill="1" applyBorder="1" applyAlignment="1">
      <alignment horizontal="left" vertical="center"/>
    </xf>
    <xf numFmtId="194" fontId="53" fillId="55" borderId="46" xfId="0" applyNumberFormat="1" applyFont="1" applyFill="1" applyBorder="1" applyAlignment="1">
      <alignment horizontal="left" vertical="center" shrinkToFit="1"/>
    </xf>
    <xf numFmtId="194" fontId="53" fillId="55" borderId="47" xfId="0" applyNumberFormat="1" applyFont="1" applyFill="1" applyBorder="1" applyAlignment="1">
      <alignment horizontal="left" vertical="center" shrinkToFit="1"/>
    </xf>
    <xf numFmtId="194" fontId="53" fillId="55" borderId="48" xfId="0" applyNumberFormat="1" applyFont="1" applyFill="1" applyBorder="1" applyAlignment="1">
      <alignment horizontal="left" vertical="center" shrinkToFit="1"/>
    </xf>
    <xf numFmtId="0" fontId="53" fillId="57" borderId="49" xfId="0" applyFont="1" applyFill="1" applyBorder="1" applyAlignment="1">
      <alignment horizontal="left" vertical="center" shrinkToFit="1"/>
    </xf>
    <xf numFmtId="0" fontId="53" fillId="57" borderId="50" xfId="0" applyFont="1" applyFill="1" applyBorder="1" applyAlignment="1">
      <alignment horizontal="left" vertical="center" shrinkToFit="1"/>
    </xf>
    <xf numFmtId="0" fontId="53" fillId="57" borderId="51" xfId="0" applyFont="1" applyFill="1" applyBorder="1" applyAlignment="1">
      <alignment horizontal="left" vertical="center" shrinkToFit="1"/>
    </xf>
    <xf numFmtId="0" fontId="53" fillId="57" borderId="31" xfId="0" applyFont="1" applyFill="1" applyBorder="1" applyAlignment="1">
      <alignment horizontal="center" vertical="center"/>
    </xf>
    <xf numFmtId="0" fontId="53" fillId="57" borderId="32" xfId="0" applyFont="1" applyFill="1" applyBorder="1" applyAlignment="1">
      <alignment horizontal="center" vertical="center"/>
    </xf>
    <xf numFmtId="0" fontId="53" fillId="57" borderId="33" xfId="0" applyFont="1" applyFill="1" applyBorder="1" applyAlignment="1">
      <alignment horizontal="center" vertical="center"/>
    </xf>
    <xf numFmtId="0" fontId="53" fillId="55" borderId="46" xfId="0" applyNumberFormat="1" applyFont="1" applyFill="1" applyBorder="1" applyAlignment="1" applyProtection="1">
      <alignment horizontal="left" vertical="center"/>
      <protection locked="0"/>
    </xf>
    <xf numFmtId="0" fontId="53" fillId="55" borderId="47" xfId="0" applyNumberFormat="1" applyFont="1" applyFill="1" applyBorder="1" applyAlignment="1" applyProtection="1">
      <alignment horizontal="left" vertical="center"/>
      <protection locked="0"/>
    </xf>
    <xf numFmtId="0" fontId="53" fillId="55" borderId="48" xfId="0" applyNumberFormat="1" applyFont="1" applyFill="1" applyBorder="1" applyAlignment="1" applyProtection="1">
      <alignment horizontal="left" vertical="center"/>
      <protection locked="0"/>
    </xf>
    <xf numFmtId="0" fontId="52" fillId="55" borderId="46" xfId="0" applyNumberFormat="1" applyFont="1" applyFill="1" applyBorder="1" applyAlignment="1" applyProtection="1">
      <alignment horizontal="left" vertical="center" shrinkToFit="1"/>
      <protection locked="0"/>
    </xf>
    <xf numFmtId="0" fontId="52" fillId="55" borderId="47" xfId="0" applyNumberFormat="1" applyFont="1" applyFill="1" applyBorder="1" applyAlignment="1" applyProtection="1">
      <alignment horizontal="left" vertical="center" shrinkToFit="1"/>
      <protection locked="0"/>
    </xf>
    <xf numFmtId="0" fontId="52" fillId="55" borderId="38" xfId="0" applyNumberFormat="1" applyFont="1" applyFill="1" applyBorder="1" applyAlignment="1" applyProtection="1">
      <alignment horizontal="left" vertical="center" shrinkToFit="1"/>
      <protection locked="0"/>
    </xf>
    <xf numFmtId="0" fontId="52" fillId="55" borderId="49" xfId="0" applyNumberFormat="1" applyFont="1" applyFill="1" applyBorder="1" applyAlignment="1" applyProtection="1">
      <alignment horizontal="left" vertical="center" shrinkToFit="1"/>
      <protection locked="0"/>
    </xf>
    <xf numFmtId="0" fontId="52" fillId="55" borderId="50" xfId="0" applyFont="1" applyFill="1" applyBorder="1" applyAlignment="1">
      <alignment shrinkToFit="1"/>
    </xf>
    <xf numFmtId="0" fontId="52" fillId="55" borderId="51" xfId="0" applyFont="1" applyFill="1" applyBorder="1" applyAlignment="1">
      <alignment shrinkToFit="1"/>
    </xf>
    <xf numFmtId="0" fontId="52" fillId="55" borderId="48" xfId="0" applyNumberFormat="1" applyFont="1" applyFill="1" applyBorder="1" applyAlignment="1" applyProtection="1">
      <alignment horizontal="left" vertical="center" shrinkToFit="1"/>
      <protection locked="0"/>
    </xf>
    <xf numFmtId="0" fontId="53" fillId="55" borderId="37" xfId="0" applyFont="1" applyFill="1" applyBorder="1" applyAlignment="1">
      <alignment horizontal="center" vertical="center"/>
    </xf>
    <xf numFmtId="0" fontId="52" fillId="55" borderId="47" xfId="0" applyFont="1" applyFill="1" applyBorder="1" applyAlignment="1">
      <alignment vertical="center"/>
    </xf>
    <xf numFmtId="0" fontId="52" fillId="55" borderId="48" xfId="0" applyFont="1" applyFill="1" applyBorder="1" applyAlignment="1">
      <alignment vertical="center"/>
    </xf>
    <xf numFmtId="0" fontId="53" fillId="55" borderId="39" xfId="0" applyFont="1" applyFill="1" applyBorder="1" applyAlignment="1" applyProtection="1">
      <alignment horizontal="center"/>
      <protection/>
    </xf>
    <xf numFmtId="0" fontId="53" fillId="55" borderId="40" xfId="0" applyFont="1" applyFill="1" applyBorder="1" applyAlignment="1" applyProtection="1">
      <alignment horizontal="center"/>
      <protection/>
    </xf>
    <xf numFmtId="0" fontId="53" fillId="55" borderId="22" xfId="0" applyFont="1" applyFill="1" applyBorder="1" applyAlignment="1">
      <alignment horizontal="center"/>
    </xf>
    <xf numFmtId="0" fontId="53" fillId="55" borderId="0" xfId="0" applyFont="1" applyFill="1" applyBorder="1" applyAlignment="1">
      <alignment horizontal="center"/>
    </xf>
    <xf numFmtId="0" fontId="53" fillId="55" borderId="39" xfId="0" applyFont="1" applyFill="1" applyBorder="1" applyAlignment="1">
      <alignment horizontal="center" vertical="top"/>
    </xf>
    <xf numFmtId="0" fontId="56" fillId="0" borderId="31" xfId="86" applyFont="1" applyBorder="1" applyAlignment="1">
      <alignment horizontal="center"/>
      <protection/>
    </xf>
    <xf numFmtId="0" fontId="56" fillId="0" borderId="32" xfId="86" applyFont="1" applyBorder="1" applyAlignment="1">
      <alignment horizontal="center"/>
      <protection/>
    </xf>
    <xf numFmtId="0" fontId="56" fillId="0" borderId="33" xfId="86" applyFont="1" applyBorder="1" applyAlignment="1">
      <alignment horizontal="center"/>
      <protection/>
    </xf>
    <xf numFmtId="0" fontId="53" fillId="55" borderId="52" xfId="0" applyFont="1" applyFill="1" applyBorder="1" applyAlignment="1">
      <alignment horizontal="left" vertical="center" wrapText="1"/>
    </xf>
    <xf numFmtId="0" fontId="53" fillId="55" borderId="19" xfId="0" applyFont="1" applyFill="1" applyBorder="1" applyAlignment="1">
      <alignment horizontal="left" vertical="center" wrapText="1"/>
    </xf>
    <xf numFmtId="0" fontId="53" fillId="55" borderId="46" xfId="0" applyFont="1" applyFill="1" applyBorder="1" applyAlignment="1">
      <alignment horizontal="center" vertical="center"/>
    </xf>
    <xf numFmtId="0" fontId="53" fillId="55" borderId="47" xfId="0" applyFont="1" applyFill="1" applyBorder="1" applyAlignment="1">
      <alignment horizontal="center" vertical="center"/>
    </xf>
    <xf numFmtId="0" fontId="53" fillId="55" borderId="38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52" fillId="55" borderId="30" xfId="0" applyFont="1" applyFill="1" applyBorder="1" applyAlignment="1">
      <alignment horizontal="center" vertical="top"/>
    </xf>
    <xf numFmtId="0" fontId="52" fillId="55" borderId="49" xfId="0" applyFont="1" applyFill="1" applyBorder="1" applyAlignment="1">
      <alignment vertical="center" shrinkToFit="1"/>
    </xf>
    <xf numFmtId="0" fontId="52" fillId="55" borderId="50" xfId="0" applyFont="1" applyFill="1" applyBorder="1" applyAlignment="1">
      <alignment vertical="center" shrinkToFit="1"/>
    </xf>
    <xf numFmtId="0" fontId="52" fillId="55" borderId="55" xfId="0" applyFont="1" applyFill="1" applyBorder="1" applyAlignment="1">
      <alignment vertical="center" shrinkToFit="1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ipervínculo 2" xfId="76"/>
    <cellStyle name="Hipervínculo 3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5 2" xfId="92"/>
    <cellStyle name="Normal 5 2 2" xfId="93"/>
    <cellStyle name="Normal 6" xfId="94"/>
    <cellStyle name="Normal 7" xfId="95"/>
    <cellStyle name="Notas" xfId="96"/>
    <cellStyle name="Notas 2" xfId="97"/>
    <cellStyle name="Percent" xfId="98"/>
    <cellStyle name="Porcentaje 2" xfId="99"/>
    <cellStyle name="Porcentaje 3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1590675</xdr:colOff>
      <xdr:row>0</xdr:row>
      <xdr:rowOff>1285875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1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1552575</xdr:colOff>
      <xdr:row>0</xdr:row>
      <xdr:rowOff>47625</xdr:rowOff>
    </xdr:from>
    <xdr:to>
      <xdr:col>2</xdr:col>
      <xdr:colOff>5943600</xdr:colOff>
      <xdr:row>0</xdr:row>
      <xdr:rowOff>1152525</xdr:rowOff>
    </xdr:to>
    <xdr:sp>
      <xdr:nvSpPr>
        <xdr:cNvPr id="2" name="2 Rectángulo redondeado"/>
        <xdr:cNvSpPr>
          <a:spLocks/>
        </xdr:cNvSpPr>
      </xdr:nvSpPr>
      <xdr:spPr>
        <a:xfrm>
          <a:off x="1552575" y="47625"/>
          <a:ext cx="6896100" cy="1104900"/>
        </a:xfrm>
        <a:prstGeom prst="roundRect">
          <a:avLst/>
        </a:prstGeom>
        <a:solidFill>
          <a:srgbClr val="FFFFFF"/>
        </a:solidFill>
        <a:ln w="50800" cmpd="sng">
          <a:solidFill>
            <a:srgbClr val="FF9933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</a:rPr>
            <a:t>DEPARTAMENTO</a:t>
          </a:r>
          <a:r>
            <a:rPr lang="en-US" cap="none" sz="1400" b="1" i="0" u="none" baseline="0">
              <a:solidFill>
                <a:srgbClr val="FF9900"/>
              </a:solidFill>
            </a:rPr>
            <a:t> ADMINISTRATIVO DE LA DEFENSORÍA DEL ESPACIO PÚBLICO
</a:t>
          </a:r>
          <a:r>
            <a:rPr lang="en-US" cap="none" sz="1400" b="1" i="0" u="none" baseline="0">
              <a:solidFill>
                <a:srgbClr val="FF9900"/>
              </a:solidFill>
            </a:rPr>
            <a:t>
</a:t>
          </a:r>
          <a:r>
            <a:rPr lang="en-US" cap="none" sz="2000" b="1" i="0" u="none" baseline="0">
              <a:solidFill>
                <a:srgbClr val="FF9900"/>
              </a:solidFill>
            </a:rPr>
            <a:t>INSTRUCCIONES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37</xdr:row>
      <xdr:rowOff>38100</xdr:rowOff>
    </xdr:from>
    <xdr:to>
      <xdr:col>0</xdr:col>
      <xdr:colOff>447675</xdr:colOff>
      <xdr:row>39</xdr:row>
      <xdr:rowOff>0</xdr:rowOff>
    </xdr:to>
    <xdr:sp>
      <xdr:nvSpPr>
        <xdr:cNvPr id="1" name="WordArt 56"/>
        <xdr:cNvSpPr>
          <a:spLocks/>
        </xdr:cNvSpPr>
      </xdr:nvSpPr>
      <xdr:spPr>
        <a:xfrm>
          <a:off x="142875" y="15144750"/>
          <a:ext cx="3048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C0C0C0"/>
              </a:solidFill>
              <a:latin typeface="Arial Black"/>
              <a:cs typeface="Arial Black"/>
            </a:rPr>
            <a:t>$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1924050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123825</xdr:rowOff>
    </xdr:from>
    <xdr:to>
      <xdr:col>16</xdr:col>
      <xdr:colOff>1038225</xdr:colOff>
      <xdr:row>0</xdr:row>
      <xdr:rowOff>1733550</xdr:rowOff>
    </xdr:to>
    <xdr:sp>
      <xdr:nvSpPr>
        <xdr:cNvPr id="3" name="2 Rectángulo redondeado"/>
        <xdr:cNvSpPr>
          <a:spLocks/>
        </xdr:cNvSpPr>
      </xdr:nvSpPr>
      <xdr:spPr>
        <a:xfrm>
          <a:off x="2371725" y="123825"/>
          <a:ext cx="12211050" cy="1609725"/>
        </a:xfrm>
        <a:prstGeom prst="roundRect">
          <a:avLst/>
        </a:prstGeom>
        <a:solidFill>
          <a:srgbClr val="FFFFFF"/>
        </a:solidFill>
        <a:ln w="50800" cmpd="sng">
          <a:solidFill>
            <a:srgbClr val="FF9933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400" b="1" i="0" u="none" baseline="0">
              <a:solidFill>
                <a:srgbClr val="FF9900"/>
              </a:solidFill>
            </a:rPr>
            <a:t>DEPARTAMENTO</a:t>
          </a:r>
          <a:r>
            <a:rPr lang="en-US" cap="none" sz="2400" b="1" i="0" u="none" baseline="0">
              <a:solidFill>
                <a:srgbClr val="FF9900"/>
              </a:solidFill>
            </a:rPr>
            <a:t> ADMINISTRATIVO DE LA DEFENSORÍA DEL ESPACIO PUBLICO
</a:t>
          </a:r>
          <a:r>
            <a:rPr lang="en-US" cap="none" sz="4000" b="1" i="0" u="none" baseline="0">
              <a:solidFill>
                <a:srgbClr val="FF9900"/>
              </a:solidFill>
            </a:rPr>
            <a:t>FORMATO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Normal="70" zoomScaleSheetLayoutView="100" zoomScalePageLayoutView="0" workbookViewId="0" topLeftCell="A1">
      <selection activeCell="C18" sqref="C18"/>
    </sheetView>
  </sheetViews>
  <sheetFormatPr defaultColWidth="11.421875" defaultRowHeight="12.75"/>
  <cols>
    <col min="1" max="1" width="26.140625" style="4" customWidth="1"/>
    <col min="2" max="2" width="11.421875" style="4" customWidth="1"/>
    <col min="3" max="3" width="91.00390625" style="4" customWidth="1"/>
    <col min="4" max="16384" width="11.421875" style="4" customWidth="1"/>
  </cols>
  <sheetData>
    <row r="1" spans="1:3" ht="105" customHeight="1" thickBot="1">
      <c r="A1" s="54"/>
      <c r="B1" s="55"/>
      <c r="C1" s="56"/>
    </row>
    <row r="2" spans="1:3" ht="16.5">
      <c r="A2" s="57" t="s">
        <v>290</v>
      </c>
      <c r="B2" s="58"/>
      <c r="C2" s="59"/>
    </row>
    <row r="3" spans="1:3" ht="16.5">
      <c r="A3" s="60" t="s">
        <v>286</v>
      </c>
      <c r="B3" s="61"/>
      <c r="C3" s="62"/>
    </row>
    <row r="4" spans="1:3" ht="16.5">
      <c r="A4" s="63" t="s">
        <v>287</v>
      </c>
      <c r="B4" s="64"/>
      <c r="C4" s="45" t="s">
        <v>288</v>
      </c>
    </row>
    <row r="5" spans="1:3" s="44" customFormat="1" ht="16.5">
      <c r="A5" s="65" t="s">
        <v>299</v>
      </c>
      <c r="B5" s="66"/>
      <c r="C5" s="43" t="s">
        <v>305</v>
      </c>
    </row>
    <row r="6" spans="1:3" ht="30.75" customHeight="1">
      <c r="A6" s="65" t="s">
        <v>300</v>
      </c>
      <c r="B6" s="66"/>
      <c r="C6" s="43" t="s">
        <v>291</v>
      </c>
    </row>
    <row r="7" spans="1:3" ht="30.75" customHeight="1">
      <c r="A7" s="65" t="s">
        <v>301</v>
      </c>
      <c r="B7" s="66"/>
      <c r="C7" s="43" t="s">
        <v>292</v>
      </c>
    </row>
    <row r="8" spans="1:3" ht="30.75" customHeight="1">
      <c r="A8" s="67" t="s">
        <v>303</v>
      </c>
      <c r="B8" s="68"/>
      <c r="C8" s="43" t="s">
        <v>293</v>
      </c>
    </row>
    <row r="9" spans="1:3" ht="30.75" customHeight="1">
      <c r="A9" s="67" t="s">
        <v>304</v>
      </c>
      <c r="B9" s="68"/>
      <c r="C9" s="43" t="s">
        <v>294</v>
      </c>
    </row>
    <row r="10" spans="1:3" ht="49.5" customHeight="1">
      <c r="A10" s="65" t="s">
        <v>299</v>
      </c>
      <c r="B10" s="66"/>
      <c r="C10" s="43" t="s">
        <v>295</v>
      </c>
    </row>
    <row r="11" spans="1:3" ht="30.75" customHeight="1">
      <c r="A11" s="65" t="s">
        <v>289</v>
      </c>
      <c r="B11" s="66"/>
      <c r="C11" s="43" t="s">
        <v>296</v>
      </c>
    </row>
    <row r="12" spans="1:3" ht="16.5">
      <c r="A12" s="65" t="s">
        <v>306</v>
      </c>
      <c r="B12" s="66"/>
      <c r="C12" s="43" t="s">
        <v>297</v>
      </c>
    </row>
    <row r="13" spans="1:3" ht="16.5">
      <c r="A13" s="65" t="s">
        <v>307</v>
      </c>
      <c r="B13" s="66"/>
      <c r="C13" s="43" t="s">
        <v>298</v>
      </c>
    </row>
  </sheetData>
  <sheetProtection/>
  <mergeCells count="13">
    <mergeCell ref="A10:B10"/>
    <mergeCell ref="A12:B12"/>
    <mergeCell ref="A13:B13"/>
    <mergeCell ref="A1:C1"/>
    <mergeCell ref="A2:C2"/>
    <mergeCell ref="A3:C3"/>
    <mergeCell ref="A4:B4"/>
    <mergeCell ref="A11:B11"/>
    <mergeCell ref="A5:B5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9" r:id="rId2"/>
  <headerFooter alignWithMargins="0">
    <oddFooter>&amp;L Código: 127-FORGR-05  &amp;C&amp;"Trebuchet MS,Normal"Versión: 1                                                                   Vigente desde: 28/04/2014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44"/>
  <sheetViews>
    <sheetView tabSelected="1" view="pageBreakPreview" zoomScale="75" zoomScaleNormal="75" zoomScaleSheetLayoutView="75" workbookViewId="0" topLeftCell="A1">
      <selection activeCell="E43" sqref="E43:J43"/>
    </sheetView>
  </sheetViews>
  <sheetFormatPr defaultColWidth="11.421875" defaultRowHeight="12.75"/>
  <cols>
    <col min="1" max="1" width="27.57421875" style="42" customWidth="1"/>
    <col min="2" max="2" width="10.140625" style="42" customWidth="1"/>
    <col min="3" max="4" width="11.421875" style="42" customWidth="1"/>
    <col min="5" max="5" width="16.140625" style="42" customWidth="1"/>
    <col min="6" max="12" width="11.421875" style="42" customWidth="1"/>
    <col min="13" max="13" width="24.8515625" style="42" customWidth="1"/>
    <col min="14" max="14" width="8.7109375" style="42" customWidth="1"/>
    <col min="15" max="15" width="8.57421875" style="42" customWidth="1"/>
    <col min="16" max="16" width="4.28125" style="42" customWidth="1"/>
    <col min="17" max="17" width="17.8515625" style="42" customWidth="1"/>
    <col min="18" max="16384" width="11.421875" style="4" customWidth="1"/>
  </cols>
  <sheetData>
    <row r="1" spans="1:17" ht="156" customHeight="1" thickBo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17" ht="37.5" customHeight="1">
      <c r="A2" s="72" t="s">
        <v>282</v>
      </c>
      <c r="B2" s="73"/>
      <c r="C2" s="73"/>
      <c r="D2" s="73"/>
      <c r="E2" s="73"/>
      <c r="F2" s="73"/>
      <c r="G2" s="73"/>
      <c r="H2" s="73"/>
      <c r="I2" s="73" t="s">
        <v>283</v>
      </c>
      <c r="J2" s="73"/>
      <c r="K2" s="73"/>
      <c r="L2" s="73"/>
      <c r="M2" s="73"/>
      <c r="N2" s="73"/>
      <c r="O2" s="73"/>
      <c r="P2" s="73"/>
      <c r="Q2" s="74"/>
    </row>
    <row r="3" spans="1:17" ht="27.75" customHeight="1" thickBot="1">
      <c r="A3" s="69" t="s">
        <v>284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3.75" customHeigh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18" ht="30.75" customHeight="1">
      <c r="A5" s="126" t="s">
        <v>285</v>
      </c>
      <c r="B5" s="127"/>
      <c r="C5" s="127"/>
      <c r="D5" s="127"/>
      <c r="E5" s="127"/>
      <c r="F5" s="5"/>
      <c r="G5" s="5"/>
      <c r="H5" s="5"/>
      <c r="I5" s="6"/>
      <c r="J5" s="6"/>
      <c r="K5" s="49"/>
      <c r="L5" s="49"/>
      <c r="M5" s="7"/>
      <c r="N5" s="8"/>
      <c r="O5" s="92" t="s">
        <v>280</v>
      </c>
      <c r="P5" s="95"/>
      <c r="Q5" s="9"/>
      <c r="R5" s="10"/>
    </row>
    <row r="6" spans="1:18" ht="45.75" customHeight="1">
      <c r="A6" s="50" t="s">
        <v>262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10"/>
    </row>
    <row r="7" spans="1:18" ht="45.75" customHeight="1">
      <c r="A7" s="50" t="s">
        <v>281</v>
      </c>
      <c r="B7" s="128"/>
      <c r="C7" s="129"/>
      <c r="D7" s="129"/>
      <c r="E7" s="129"/>
      <c r="F7" s="129"/>
      <c r="G7" s="129"/>
      <c r="H7" s="130"/>
      <c r="I7" s="92" t="s">
        <v>263</v>
      </c>
      <c r="J7" s="93"/>
      <c r="K7" s="94"/>
      <c r="L7" s="96"/>
      <c r="M7" s="97"/>
      <c r="N7" s="97"/>
      <c r="O7" s="97"/>
      <c r="P7" s="97"/>
      <c r="Q7" s="98"/>
      <c r="R7" s="10"/>
    </row>
    <row r="8" spans="1:18" ht="8.2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1"/>
      <c r="P8" s="11"/>
      <c r="Q8" s="12"/>
      <c r="R8" s="10"/>
    </row>
    <row r="9" spans="1:18" ht="21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  <c r="R9" s="10"/>
    </row>
    <row r="10" spans="1:18" ht="43.5" customHeight="1">
      <c r="A10" s="51" t="s">
        <v>302</v>
      </c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10"/>
      <c r="M10" s="53" t="s">
        <v>264</v>
      </c>
      <c r="N10" s="108"/>
      <c r="O10" s="109"/>
      <c r="P10" s="109"/>
      <c r="Q10" s="114"/>
      <c r="R10" s="10"/>
    </row>
    <row r="11" spans="1:18" ht="43.5" customHeight="1" thickBot="1">
      <c r="A11" s="52" t="s">
        <v>275</v>
      </c>
      <c r="B11" s="111"/>
      <c r="C11" s="112"/>
      <c r="D11" s="112"/>
      <c r="E11" s="112"/>
      <c r="F11" s="112"/>
      <c r="G11" s="112"/>
      <c r="H11" s="113"/>
      <c r="I11" s="99" t="s">
        <v>262</v>
      </c>
      <c r="J11" s="100"/>
      <c r="K11" s="101"/>
      <c r="L11" s="135"/>
      <c r="M11" s="136"/>
      <c r="N11" s="136"/>
      <c r="O11" s="136"/>
      <c r="P11" s="136"/>
      <c r="Q11" s="137"/>
      <c r="R11" s="10"/>
    </row>
    <row r="12" spans="1:18" ht="17.25" thickBot="1">
      <c r="A12" s="13"/>
      <c r="B12" s="14"/>
      <c r="C12" s="15"/>
      <c r="D12" s="15"/>
      <c r="E12" s="15"/>
      <c r="F12" s="15"/>
      <c r="G12" s="15"/>
      <c r="H12" s="16"/>
      <c r="I12" s="17"/>
      <c r="J12" s="17"/>
      <c r="K12" s="18"/>
      <c r="L12" s="18"/>
      <c r="M12" s="18"/>
      <c r="N12" s="19"/>
      <c r="O12" s="19"/>
      <c r="P12" s="19"/>
      <c r="Q12" s="20"/>
      <c r="R12" s="10"/>
    </row>
    <row r="13" spans="1:27" ht="21" customHeight="1" thickBot="1">
      <c r="A13" s="102" t="s">
        <v>276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R13" s="10"/>
      <c r="Y13" s="21"/>
      <c r="Z13" s="21"/>
      <c r="AA13" s="21"/>
    </row>
    <row r="14" spans="1:27" ht="12.7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10"/>
      <c r="Y14" s="21" t="s">
        <v>267</v>
      </c>
      <c r="Z14" s="21"/>
      <c r="AA14" s="21"/>
    </row>
    <row r="15" spans="1:27" ht="12.7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10"/>
      <c r="Y15" s="21"/>
      <c r="Z15" s="21"/>
      <c r="AA15" s="21"/>
    </row>
    <row r="16" spans="1:27" ht="12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10"/>
      <c r="Y16" s="21"/>
      <c r="Z16" s="21"/>
      <c r="AA16" s="21"/>
    </row>
    <row r="17" spans="1:27" ht="12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10"/>
      <c r="Y17" s="21"/>
      <c r="Z17" s="21"/>
      <c r="AA17" s="21"/>
    </row>
    <row r="18" spans="1:27" ht="12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10"/>
      <c r="Y18" s="21"/>
      <c r="Z18" s="21"/>
      <c r="AA18" s="21"/>
    </row>
    <row r="19" spans="1:27" ht="12.7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10"/>
      <c r="Y19" s="21"/>
      <c r="Z19" s="21"/>
      <c r="AA19" s="21"/>
    </row>
    <row r="20" spans="1:27" ht="12.7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10"/>
      <c r="Y20" s="21"/>
      <c r="Z20" s="21"/>
      <c r="AA20" s="21"/>
    </row>
    <row r="21" spans="1:27" ht="27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10"/>
      <c r="Y21" s="21" t="s">
        <v>268</v>
      </c>
      <c r="Z21" s="21"/>
      <c r="AA21" s="21"/>
    </row>
    <row r="22" spans="1:27" ht="27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10"/>
      <c r="Y22" s="21" t="s">
        <v>269</v>
      </c>
      <c r="Z22" s="21"/>
      <c r="AA22" s="21"/>
    </row>
    <row r="23" spans="1:27" ht="27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10"/>
      <c r="Y23" s="21" t="s">
        <v>270</v>
      </c>
      <c r="Z23" s="21"/>
      <c r="AA23" s="21"/>
    </row>
    <row r="24" spans="1:27" ht="27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10"/>
      <c r="Y24" s="21" t="s">
        <v>271</v>
      </c>
      <c r="Z24" s="21"/>
      <c r="AA24" s="21"/>
    </row>
    <row r="25" spans="1:27" ht="27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10"/>
      <c r="Y25" s="21"/>
      <c r="Z25" s="21"/>
      <c r="AA25" s="21"/>
    </row>
    <row r="26" spans="1:18" ht="73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10"/>
    </row>
    <row r="27" spans="1:18" ht="73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10"/>
    </row>
    <row r="28" spans="1:18" ht="73.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10"/>
    </row>
    <row r="29" spans="1:18" ht="27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10"/>
    </row>
    <row r="30" spans="1:18" ht="27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10"/>
    </row>
    <row r="31" spans="1:18" ht="27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10"/>
    </row>
    <row r="32" spans="1:18" ht="27" customHeight="1" thickBo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10"/>
    </row>
    <row r="33" spans="1:18" ht="27" customHeight="1" thickBot="1">
      <c r="A33" s="102" t="s">
        <v>277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0"/>
    </row>
    <row r="34" spans="1:18" ht="27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10"/>
    </row>
    <row r="35" spans="1:18" ht="27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10"/>
    </row>
    <row r="36" spans="1:18" ht="27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10"/>
    </row>
    <row r="37" spans="1:18" ht="27" customHeight="1">
      <c r="A37" s="81"/>
      <c r="B37" s="82"/>
      <c r="C37" s="8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10"/>
    </row>
    <row r="38" spans="1:18" ht="27" customHeight="1">
      <c r="A38" s="84"/>
      <c r="B38" s="82"/>
      <c r="C38" s="83"/>
      <c r="D38" s="3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10"/>
    </row>
    <row r="39" spans="1:18" ht="27" customHeight="1">
      <c r="A39" s="84"/>
      <c r="B39" s="82"/>
      <c r="C39" s="83"/>
      <c r="D39" s="3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10"/>
    </row>
    <row r="40" spans="1:18" ht="27" customHeight="1" thickBot="1">
      <c r="A40" s="85"/>
      <c r="B40" s="86"/>
      <c r="C40" s="8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10"/>
    </row>
    <row r="41" spans="1:18" ht="10.5" customHeight="1" thickBot="1">
      <c r="A41" s="35"/>
      <c r="B41" s="36"/>
      <c r="C41" s="36"/>
      <c r="D41" s="36"/>
      <c r="E41" s="36"/>
      <c r="F41" s="36"/>
      <c r="G41" s="36"/>
      <c r="H41" s="37"/>
      <c r="I41" s="36"/>
      <c r="J41" s="37"/>
      <c r="K41" s="38"/>
      <c r="L41" s="38"/>
      <c r="M41" s="39"/>
      <c r="N41" s="39"/>
      <c r="O41" s="39"/>
      <c r="P41" s="40"/>
      <c r="Q41" s="41"/>
      <c r="R41" s="10"/>
    </row>
    <row r="42" spans="1:18" ht="21" customHeight="1">
      <c r="A42" s="80" t="s">
        <v>278</v>
      </c>
      <c r="B42" s="78"/>
      <c r="C42" s="78"/>
      <c r="D42" s="78"/>
      <c r="E42" s="77" t="s">
        <v>266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  <c r="R42" s="10"/>
    </row>
    <row r="43" spans="1:18" ht="162" customHeight="1">
      <c r="A43" s="88"/>
      <c r="B43" s="89"/>
      <c r="C43" s="89"/>
      <c r="D43" s="89"/>
      <c r="E43" s="134"/>
      <c r="F43" s="134"/>
      <c r="G43" s="134"/>
      <c r="H43" s="134"/>
      <c r="I43" s="134"/>
      <c r="J43" s="134"/>
      <c r="K43" s="75"/>
      <c r="L43" s="75"/>
      <c r="M43" s="75"/>
      <c r="N43" s="75"/>
      <c r="O43" s="75"/>
      <c r="P43" s="75"/>
      <c r="Q43" s="76"/>
      <c r="R43" s="10"/>
    </row>
    <row r="44" spans="1:18" ht="17.25" thickBot="1">
      <c r="A44" s="90"/>
      <c r="B44" s="91"/>
      <c r="C44" s="91"/>
      <c r="D44" s="91"/>
      <c r="E44" s="122" t="s">
        <v>265</v>
      </c>
      <c r="F44" s="122"/>
      <c r="G44" s="122"/>
      <c r="H44" s="122"/>
      <c r="I44" s="122"/>
      <c r="J44" s="122"/>
      <c r="K44" s="118" t="s">
        <v>279</v>
      </c>
      <c r="L44" s="118"/>
      <c r="M44" s="118"/>
      <c r="N44" s="118"/>
      <c r="O44" s="118"/>
      <c r="P44" s="118"/>
      <c r="Q44" s="119"/>
      <c r="R44" s="10"/>
    </row>
  </sheetData>
  <sheetProtection/>
  <mergeCells count="28">
    <mergeCell ref="K44:Q44"/>
    <mergeCell ref="A8:N8"/>
    <mergeCell ref="E44:J44"/>
    <mergeCell ref="A1:Q1"/>
    <mergeCell ref="A5:E5"/>
    <mergeCell ref="B7:H7"/>
    <mergeCell ref="A4:Q4"/>
    <mergeCell ref="A13:Q13"/>
    <mergeCell ref="E43:J43"/>
    <mergeCell ref="L11:Q11"/>
    <mergeCell ref="L7:Q7"/>
    <mergeCell ref="I11:K11"/>
    <mergeCell ref="A33:Q33"/>
    <mergeCell ref="B6:Q6"/>
    <mergeCell ref="B10:L10"/>
    <mergeCell ref="B11:H11"/>
    <mergeCell ref="N10:Q10"/>
    <mergeCell ref="A9:Q9"/>
    <mergeCell ref="A3:Q3"/>
    <mergeCell ref="A2:H2"/>
    <mergeCell ref="I2:Q2"/>
    <mergeCell ref="K43:Q43"/>
    <mergeCell ref="E42:Q42"/>
    <mergeCell ref="A42:D42"/>
    <mergeCell ref="A37:C40"/>
    <mergeCell ref="A43:D44"/>
    <mergeCell ref="I7:K7"/>
    <mergeCell ref="O5:P5"/>
  </mergeCells>
  <printOptions horizontalCentered="1"/>
  <pageMargins left="0" right="0" top="0.2755905511811024" bottom="0.3937007874015748" header="0" footer="0.3937007874015748"/>
  <pageSetup fitToHeight="1" fitToWidth="1" horizontalDpi="600" verticalDpi="600" orientation="portrait" scale="46" r:id="rId2"/>
  <headerFooter alignWithMargins="0">
    <oddFooter>&amp;L Código: 127-FORGR-05  &amp;C&amp;"Trebuchet MS,Normal"Versión: 1                                                         Vigencia desde: 28/04/2014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217"/>
  <sheetViews>
    <sheetView zoomScalePageLayoutView="0" workbookViewId="0" topLeftCell="K1">
      <selection activeCell="O33" sqref="O33"/>
    </sheetView>
  </sheetViews>
  <sheetFormatPr defaultColWidth="11.421875" defaultRowHeight="12.75"/>
  <cols>
    <col min="4" max="4" width="20.140625" style="0" customWidth="1"/>
    <col min="5" max="5" width="14.57421875" style="0" customWidth="1"/>
    <col min="6" max="6" width="17.28125" style="0" customWidth="1"/>
    <col min="7" max="7" width="15.57421875" style="0" customWidth="1"/>
    <col min="8" max="8" width="20.00390625" style="0" customWidth="1"/>
    <col min="9" max="9" width="12.28125" style="0" customWidth="1"/>
    <col min="10" max="13" width="17.7109375" style="0" customWidth="1"/>
    <col min="14" max="14" width="12.57421875" style="0" customWidth="1"/>
    <col min="15" max="15" width="23.57421875" style="0" customWidth="1"/>
  </cols>
  <sheetData>
    <row r="1" spans="2:15" ht="12.75">
      <c r="B1" t="s">
        <v>0</v>
      </c>
      <c r="C1" t="s">
        <v>1</v>
      </c>
      <c r="N1" s="2"/>
      <c r="O1" s="3" t="str">
        <f>FIXED(FORMATO!A37,2,TRUE)</f>
        <v>0,00</v>
      </c>
    </row>
    <row r="2" spans="1:2" ht="12.75">
      <c r="A2" t="s">
        <v>272</v>
      </c>
      <c r="B2" s="1"/>
    </row>
    <row r="3" spans="1:3" ht="12.75">
      <c r="A3" t="s">
        <v>4</v>
      </c>
      <c r="B3" s="1" t="s">
        <v>2</v>
      </c>
      <c r="C3" t="s">
        <v>3</v>
      </c>
    </row>
    <row r="4" spans="1:15" ht="12.75">
      <c r="A4" t="s">
        <v>7</v>
      </c>
      <c r="B4" s="1" t="s">
        <v>5</v>
      </c>
      <c r="C4" t="s">
        <v>6</v>
      </c>
      <c r="D4">
        <f>IF(LEN(O1)=16,MID(O1,1,1),IF(LEN(O1)=17,MID(O1,1,2),""))</f>
      </c>
      <c r="E4">
        <f>IF(LEN(O1)=15,MID(O1,1,1),IF(LEN(O1)=16,MID(O1,2,1),IF(LEN(O1)=17,MID(O1,3,1),"")))</f>
      </c>
      <c r="F4">
        <f>IF(LEN(O1)=13,MID(O1,1,1),IF(LEN(O1)=14,MID(O1,1,2),IF(LEN(O1)=15,MID(O1,2,2),IF(LEN(O1)=16,MID(O1,3,2),IF(LEN(O1)=17,MID(O1,4,2),"")))))</f>
      </c>
      <c r="G4" s="1">
        <f>IF(LEN(O1)=12,MID(O1,1,1),IF(LEN(O1)=13,MID(O1,2,1),IF(LEN(O1)=14,MID(O1,3,1),IF(LEN(O1)=15,MID(O1,4,1),IF(LEN(O1)=16,MID(O1,5,1),IF(LEN(O1)=17,MID(O1,6,1),""))))))</f>
      </c>
      <c r="H4">
        <f>IF(LEN(O1)=10,MID(O1,1,1),IF(LEN(O1)=11,MID(O1,1,2),IF(LEN(O1)=12,MID(O1,2,2),IF(LEN(O1)=13,MID(O1,3,2),IF(LEN(O1)=14,MID(O1,4,2),IF(LEN(O1)=15,MID(O1,5,2),""))))))</f>
      </c>
      <c r="I4">
        <f>IF(LEN(O1)=9,MID(O1,1,1),IF(LEN(O1)=10,MID(O1,2,1),IF(LEN(O1)=11,MID(O1,3,1),IF(LEN(O1)=12,MID(O1,4,1),IF(LEN(O1)=13,MID(O1,5,1),"")))))</f>
      </c>
      <c r="J4">
        <f>IF(LEN(O1)=7,MID(O1,1,1),IF(LEN(O1)=8,MID(O1,1,2),IF(LEN(O1)=9,MID(O1,2,2),IF(LEN(O1)=10,MID(O1,3,2),IF(LEN(O1)=11,MID(O1,4,2),IF(LEN(O1)=12,MID(O1,5,2),""))))))</f>
      </c>
      <c r="K4">
        <f>IF(LEN(O1)=6,MID(O1,1,1),IF(LEN(O1)=7,MID(O1,2,1),IF(LEN(O1)=8,MID(O1,3,1),IF(LEN(O1)=9,MID(O1,4,1),IF(LEN(O1)=10,MID(O1,5,1),IF(LEN(O1)=11,MID(O1,6,1),IF(LEN(O1)=12,MID(O1,7,1),"")))))))</f>
      </c>
      <c r="L4">
        <f>IF(LEN(O1)=5,MID(O1,1,2),IF(LEN(O1)=6,MID(O1,2,2),IF(LEN(O1)=7,MID(O1,3,2),IF(LEN(O1)=8,MID(O1,4,2),IF(LEN(O1)=9,MID(O1,5,2),IF(LEN(O1)=10,MID(O1,6,2),IF(LEN(O1)=11,MID(O1,7,2),"")))))))</f>
      </c>
      <c r="N4" t="str">
        <f>IF(LEN(O1)=3,MID(O1,1,1),IF(LEN(O1)=4,MID(O1,2,1),IF(LEN(O1)=5,MID(O1,3,1),IF(LEN(O1)=6,MID(O1,4,1),IF(LEN(O1)=7,MID(O1,5,1),IF(LEN(O1)=8,MID(O1,6,1),IF(LEN(O1)=9,MID(O1,7,1),MID(O1,8,1))))))))</f>
        <v>,</v>
      </c>
      <c r="O4" t="str">
        <f>IF(LEN(O1)=3,MID(O1,2,2),IF(LEN(O1)=4,MID(O1,3,2),IF(LEN(O1)=5,MID(O1,4,2),IF(LEN(O1)=6,MID(O1,5,2),IF(LEN(O1)=7,MID(O1,6,2),IF(LEN(O1)=8,MID(O1,7,2),IF(LEN(O1)=9,MID(O1,8,2),MID(O1,9,2))))))))</f>
        <v>00</v>
      </c>
    </row>
    <row r="5" spans="2:15" ht="12.75">
      <c r="B5" s="1" t="s">
        <v>8</v>
      </c>
      <c r="C5" t="s">
        <v>9</v>
      </c>
      <c r="H5">
        <f>IF(LEN(O1)=16,MID(O1,6,2),IF(LEN(O1)=17,MID(O1,7,2),""))</f>
      </c>
      <c r="I5">
        <f>IF(LEN(O1)=14,MID(O1,6,1),IF(LEN(O1)=15,MID(O1,7,1),IF(LEN(O1)=16,MID(O1,8,1),IF(LEN(O1)=17,MID(O1,9,1),""))))</f>
      </c>
      <c r="J5">
        <f>IF(LEN(O1)=13,MID(O1,6,2),IF(LEN(O1)=14,MID(O1,7,2),IF(LEN(O1)=15,MID(O1,8,2),IF(LEN(O1)=16,MID(O1,9,2),IF(LEN(O1)=17,MID(O1,10,2),"")))))</f>
      </c>
      <c r="K5">
        <f>IF(LEN(O1)=13,MID(O1,8,1),IF(LEN(O1)=14,MID(O1,9,1),IF(LEN(O1)=15,MID(O1,10,1),IF(LEN(O1)=16,MID(O1,11,1),IF(LEN(O1)=17,MID(O1,12,1),"")))))</f>
      </c>
      <c r="L5">
        <f>IF(LEN(O1)=12,MID(O1,8,2),IF(LEN(O1)=13,MID(O1,9,2),IF(LEN(O1)=14,MID(O1,10,2),IF(LEN(O1)=15,MID(O1,11,2),IF(LEN(O1)=16,MID(O1,12,2),IF(LEN(O1)=17,MID(O1,13,2),""))))))</f>
      </c>
      <c r="N5">
        <f>IF(LEN(O1)=11,MID(O1,9,1),IF(LEN(O1)=12,MID(O1,10,1),IF(LEN(O1)=13,MID(O1,11,1),IF(LEN(O1)=14,MID(O1,12,1),IF(LEN(O1)=15,MID(O1,13,1),IF(LEN(O1)=16,MID(O1,14,1),IF(LEN(O1)=17,MID(O1,15,1),"")))))))</f>
      </c>
      <c r="O5">
        <f>IF(LEN(O1)=11,MID(O1,10,2),IF(LEN(O1)=12,MID(O1,11,2),IF(LEN(O1)=13,MID(O1,12,2),IF(LEN(O1)=14,MID(O1,13,2),IF(LEN(O1)=15,MID(O1,14,2),IF(LEN(O1)=16,MID(O1,15,2),IF(LEN(O1)=17,MID(O1,16,2),"")))))))</f>
      </c>
    </row>
    <row r="6" spans="2:17" ht="12.75">
      <c r="B6" s="1" t="s">
        <v>10</v>
      </c>
      <c r="C6" t="s">
        <v>11</v>
      </c>
      <c r="D6" t="e">
        <f>IF(OR(D4="1",D4="2",D4="3",D4="4",D4="5",D4="6",D4="7",D4="8",D4="9"),LOOKUP(D4,B147:B155,C147:C155),CONCATENATE(LOOKUP(D4,B2:B103,C2:C103),A4))</f>
        <v>#N/A</v>
      </c>
      <c r="E6" t="e">
        <f>IF(AND(E4="1",F4="00"),"Cien",LOOKUP(E4,B106:B115,C106:C115))</f>
        <v>#N/A</v>
      </c>
      <c r="F6" t="e">
        <f>IF(AND(E4="0",F4="00"),"",IF(OR(F4="1",F4="2",F4="3",F4="4",F4="5",F4="6",F4="7",F4="8",F4="9"),LOOKUP(F4,B117:B125,C117:C125),CONCATENATE(LOOKUP(F4,B2:B103,C2:C103),A2)))</f>
        <v>#N/A</v>
      </c>
      <c r="G6" s="1" t="e">
        <f>IF(AND(G4="1",H4="00"),"Cien",IF(OR(G4="1",G4="2",G4="3",G4="4",G4="5",G4="6",G4="7",G4="8",G4="9"),LOOKUP(G4,B107:B115,C107:C115),LOOKUP(G4,B2:B103,C2:C103)))</f>
        <v>#N/A</v>
      </c>
      <c r="H6" t="e">
        <f>IF(OR(AND(E4="0",F4="00",G4="0",H4="00"),AND(E4="0",F4="00",G4="0",H5="00")),"",IF(OR(H4="1",H4="2",H4="3",H4="4",H4="5",H4="6",H4="7",H4="8",H4="9"),LOOKUP(H4,B127:B135,C127:C135),CONCATENATE(IF(LEN(O1)&lt;=15,LOOKUP(H4,B2:B103,C2:C103),LOOKUP(H5,B2:B103,C2:C103)),A3)))</f>
        <v>#N/A</v>
      </c>
      <c r="I6" t="e">
        <f>IF(OR(AND(I4="1",J4="00"),AND(I4="1",J5="00")),"Cien",IF(LEN(O1)&lt;=13,LOOKUP(I4,B106:B115,C106:C115),LOOKUP(I5,B106:B115,C106:C115)))</f>
        <v>#N/A</v>
      </c>
      <c r="J6" t="e">
        <f>IF(OR(AND(I4="0",J4="00",K4="0",L4="00"),AND(I4="0",J4="00",K4="0",L5="00"),AND(I5="0",J5="00"),AND(I4="0",J5="00",K5="0",L5="00")),"",IF(OR(J4="1",J4="2",J4="3",J4="4",J4="5",J4="6",J4="7",J4="8",J4="9"),LOOKUP(J4,B117:B125,C117:C125),CONCATENATE(IF(LEN(O1)&lt;=12,LOOKUP(J4,B2:B103,C2:C103),LOOKUP(J5,B2:B103,C2:C103)),A2)))</f>
        <v>#N/A</v>
      </c>
      <c r="K6" t="e">
        <f>IF(OR(AND(K4="1",L4="00"),AND(K5="1",L5="00")),"Cien",IF(LEN(O1)&lt;=12,LOOKUP(K4,B106:B115,C106:C115),LOOKUP(K5,B106:B115,C106:C115)))</f>
        <v>#N/A</v>
      </c>
      <c r="L6" t="e">
        <f>IF(LEN(O1)&lt;=11,LOOKUP(L4,B2:B103,C2:C103),LOOKUP(L5,B2:B103,C2:C103))</f>
        <v>#N/A</v>
      </c>
      <c r="M6" t="s">
        <v>273</v>
      </c>
      <c r="N6">
        <f>IF(O6=" ","","Con")</f>
      </c>
      <c r="O6" t="str">
        <f>IF(LEN(O1)&lt;=10,LOOKUP(O4,B2:B103,C2:C103),LOOKUP(O5,B2:B103,C2:C103))</f>
        <v> </v>
      </c>
      <c r="P6">
        <f>IF(O6=" ","","Centavos")</f>
      </c>
      <c r="Q6" t="s">
        <v>274</v>
      </c>
    </row>
    <row r="7" spans="2:3" ht="12.75">
      <c r="B7" s="1" t="s">
        <v>12</v>
      </c>
      <c r="C7" t="s">
        <v>13</v>
      </c>
    </row>
    <row r="8" spans="2:17" ht="12.75">
      <c r="B8" s="1" t="s">
        <v>14</v>
      </c>
      <c r="C8" t="s">
        <v>15</v>
      </c>
      <c r="D8">
        <f aca="true" t="shared" si="0" ref="D8:P8">+IF(ISERROR(D6),"",D6)</f>
      </c>
      <c r="E8">
        <f t="shared" si="0"/>
      </c>
      <c r="F8">
        <f t="shared" si="0"/>
      </c>
      <c r="G8">
        <f t="shared" si="0"/>
      </c>
      <c r="H8">
        <f t="shared" si="0"/>
      </c>
      <c r="I8">
        <f t="shared" si="0"/>
      </c>
      <c r="J8">
        <f t="shared" si="0"/>
      </c>
      <c r="K8">
        <f t="shared" si="0"/>
      </c>
      <c r="L8">
        <f t="shared" si="0"/>
      </c>
      <c r="M8" t="s">
        <v>273</v>
      </c>
      <c r="N8">
        <f t="shared" si="0"/>
      </c>
      <c r="O8" t="str">
        <f t="shared" si="0"/>
        <v> </v>
      </c>
      <c r="P8">
        <f t="shared" si="0"/>
      </c>
      <c r="Q8" t="s">
        <v>274</v>
      </c>
    </row>
    <row r="9" spans="2:3" ht="12.75">
      <c r="B9" s="1" t="s">
        <v>16</v>
      </c>
      <c r="C9" t="s">
        <v>17</v>
      </c>
    </row>
    <row r="10" spans="2:15" ht="12.75">
      <c r="B10" s="1" t="s">
        <v>18</v>
      </c>
      <c r="C10" t="s">
        <v>19</v>
      </c>
      <c r="H10" t="str">
        <f>IF(OR(AND(I4="0",J4="00",K4="0",L4="00"),AND(I4="0",J4="00",K4="0",L5="00"),AND(I4="0",J5="00",K5="0",L5="00"),AND(I5="0",J5="00",K5="0",L5="00")),D8&amp;" "&amp;E8&amp;" "&amp;F8&amp;" "&amp;G8&amp;" "&amp;H8&amp;"  de "&amp;I8&amp;" "&amp;J8&amp;" "&amp;K8&amp;" "&amp;L8&amp;" "&amp;M8&amp;" "&amp;N8&amp;" "&amp;O8&amp;" "&amp;P8&amp;" "&amp;Q8,D8&amp;" "&amp;E8&amp;" "&amp;F8&amp;" "&amp;G8&amp;" "&amp;H8&amp;" "&amp;I8&amp;" "&amp;J8&amp;" "&amp;K8&amp;" "&amp;L8&amp;" "&amp;M8&amp;" "&amp;N8&amp;" "&amp;O8&amp;" "&amp;P8&amp;" "&amp;Q8)</f>
        <v>         Pesos     M/Cte.</v>
      </c>
      <c r="O10" s="1"/>
    </row>
    <row r="11" spans="2:3" ht="12.75">
      <c r="B11" s="1" t="s">
        <v>20</v>
      </c>
      <c r="C11" t="s">
        <v>21</v>
      </c>
    </row>
    <row r="12" spans="2:3" ht="12.75">
      <c r="B12" s="1" t="s">
        <v>22</v>
      </c>
      <c r="C12" t="s">
        <v>23</v>
      </c>
    </row>
    <row r="13" spans="2:3" ht="12.75">
      <c r="B13" s="1" t="s">
        <v>24</v>
      </c>
      <c r="C13" t="s">
        <v>25</v>
      </c>
    </row>
    <row r="14" spans="2:3" ht="12.75">
      <c r="B14" s="1" t="s">
        <v>26</v>
      </c>
      <c r="C14" t="s">
        <v>27</v>
      </c>
    </row>
    <row r="15" spans="2:3" ht="12.75">
      <c r="B15" s="1" t="s">
        <v>28</v>
      </c>
      <c r="C15" t="s">
        <v>29</v>
      </c>
    </row>
    <row r="16" spans="2:3" ht="12.75">
      <c r="B16" s="1" t="s">
        <v>30</v>
      </c>
      <c r="C16" t="s">
        <v>31</v>
      </c>
    </row>
    <row r="17" spans="2:3" ht="12.75">
      <c r="B17" s="1" t="s">
        <v>32</v>
      </c>
      <c r="C17" t="s">
        <v>33</v>
      </c>
    </row>
    <row r="18" spans="2:3" ht="12.75">
      <c r="B18" s="1" t="s">
        <v>34</v>
      </c>
      <c r="C18" t="s">
        <v>35</v>
      </c>
    </row>
    <row r="19" spans="2:3" ht="12.75">
      <c r="B19" s="1" t="s">
        <v>36</v>
      </c>
      <c r="C19" t="s">
        <v>37</v>
      </c>
    </row>
    <row r="20" spans="2:3" ht="12.75">
      <c r="B20" s="1" t="s">
        <v>38</v>
      </c>
      <c r="C20" t="s">
        <v>39</v>
      </c>
    </row>
    <row r="21" spans="2:3" ht="12.75">
      <c r="B21" s="1" t="s">
        <v>40</v>
      </c>
      <c r="C21" t="s">
        <v>41</v>
      </c>
    </row>
    <row r="22" spans="2:3" ht="12.75">
      <c r="B22" s="1" t="s">
        <v>42</v>
      </c>
      <c r="C22" t="s">
        <v>43</v>
      </c>
    </row>
    <row r="23" spans="2:3" ht="12.75">
      <c r="B23" s="1" t="s">
        <v>44</v>
      </c>
      <c r="C23" t="s">
        <v>45</v>
      </c>
    </row>
    <row r="24" spans="2:3" ht="12.75">
      <c r="B24" s="1" t="s">
        <v>46</v>
      </c>
      <c r="C24" t="s">
        <v>47</v>
      </c>
    </row>
    <row r="25" spans="2:3" ht="12.75">
      <c r="B25" s="1" t="s">
        <v>48</v>
      </c>
      <c r="C25" t="s">
        <v>49</v>
      </c>
    </row>
    <row r="26" spans="2:3" ht="12.75">
      <c r="B26" s="1" t="s">
        <v>50</v>
      </c>
      <c r="C26" t="s">
        <v>51</v>
      </c>
    </row>
    <row r="27" spans="2:3" ht="12.75">
      <c r="B27" s="1" t="s">
        <v>52</v>
      </c>
      <c r="C27" t="s">
        <v>53</v>
      </c>
    </row>
    <row r="28" spans="2:3" ht="12.75">
      <c r="B28" s="1" t="s">
        <v>54</v>
      </c>
      <c r="C28" t="s">
        <v>55</v>
      </c>
    </row>
    <row r="29" spans="2:3" ht="12.75">
      <c r="B29" s="1" t="s">
        <v>56</v>
      </c>
      <c r="C29" t="s">
        <v>57</v>
      </c>
    </row>
    <row r="30" spans="2:3" ht="12.75">
      <c r="B30" s="1" t="s">
        <v>58</v>
      </c>
      <c r="C30" t="s">
        <v>59</v>
      </c>
    </row>
    <row r="31" spans="2:3" ht="12.75">
      <c r="B31" s="1" t="s">
        <v>60</v>
      </c>
      <c r="C31" t="s">
        <v>61</v>
      </c>
    </row>
    <row r="32" spans="2:3" ht="12.75">
      <c r="B32" s="1" t="s">
        <v>62</v>
      </c>
      <c r="C32" t="s">
        <v>63</v>
      </c>
    </row>
    <row r="33" spans="2:3" ht="12.75">
      <c r="B33" s="1" t="s">
        <v>64</v>
      </c>
      <c r="C33" t="s">
        <v>65</v>
      </c>
    </row>
    <row r="34" spans="2:3" ht="12.75">
      <c r="B34" s="1" t="s">
        <v>66</v>
      </c>
      <c r="C34" t="s">
        <v>67</v>
      </c>
    </row>
    <row r="35" spans="2:3" ht="12.75">
      <c r="B35" s="1" t="s">
        <v>68</v>
      </c>
      <c r="C35" t="s">
        <v>69</v>
      </c>
    </row>
    <row r="36" spans="2:3" ht="12.75">
      <c r="B36" s="1" t="s">
        <v>70</v>
      </c>
      <c r="C36" t="s">
        <v>71</v>
      </c>
    </row>
    <row r="37" spans="2:3" ht="12.75">
      <c r="B37" s="1" t="s">
        <v>72</v>
      </c>
      <c r="C37" t="s">
        <v>73</v>
      </c>
    </row>
    <row r="38" spans="2:3" ht="12.75">
      <c r="B38" s="1" t="s">
        <v>74</v>
      </c>
      <c r="C38" t="s">
        <v>75</v>
      </c>
    </row>
    <row r="39" spans="2:3" ht="12.75">
      <c r="B39" s="1" t="s">
        <v>76</v>
      </c>
      <c r="C39" t="s">
        <v>77</v>
      </c>
    </row>
    <row r="40" spans="2:3" ht="12.75">
      <c r="B40" s="1" t="s">
        <v>78</v>
      </c>
      <c r="C40" t="s">
        <v>79</v>
      </c>
    </row>
    <row r="41" spans="2:3" ht="12.75">
      <c r="B41" s="1" t="s">
        <v>80</v>
      </c>
      <c r="C41" t="s">
        <v>81</v>
      </c>
    </row>
    <row r="42" spans="2:3" ht="12.75">
      <c r="B42" s="1" t="s">
        <v>82</v>
      </c>
      <c r="C42" t="s">
        <v>83</v>
      </c>
    </row>
    <row r="43" spans="2:3" ht="12.75">
      <c r="B43" s="1" t="s">
        <v>84</v>
      </c>
      <c r="C43" t="s">
        <v>85</v>
      </c>
    </row>
    <row r="44" spans="2:3" ht="12.75">
      <c r="B44" s="1" t="s">
        <v>86</v>
      </c>
      <c r="C44" t="s">
        <v>87</v>
      </c>
    </row>
    <row r="45" spans="2:3" ht="12.75">
      <c r="B45" s="1" t="s">
        <v>88</v>
      </c>
      <c r="C45" t="s">
        <v>89</v>
      </c>
    </row>
    <row r="46" spans="2:3" ht="12.75">
      <c r="B46" s="1" t="s">
        <v>90</v>
      </c>
      <c r="C46" t="s">
        <v>91</v>
      </c>
    </row>
    <row r="47" spans="2:3" ht="12.75">
      <c r="B47" s="1" t="s">
        <v>92</v>
      </c>
      <c r="C47" t="s">
        <v>93</v>
      </c>
    </row>
    <row r="48" spans="2:3" ht="12.75">
      <c r="B48" s="1" t="s">
        <v>94</v>
      </c>
      <c r="C48" t="s">
        <v>95</v>
      </c>
    </row>
    <row r="49" spans="2:3" ht="12.75">
      <c r="B49" s="1" t="s">
        <v>96</v>
      </c>
      <c r="C49" t="s">
        <v>97</v>
      </c>
    </row>
    <row r="50" spans="2:3" ht="12.75">
      <c r="B50" s="1" t="s">
        <v>98</v>
      </c>
      <c r="C50" t="s">
        <v>99</v>
      </c>
    </row>
    <row r="51" spans="2:3" ht="12.75">
      <c r="B51" s="1" t="s">
        <v>100</v>
      </c>
      <c r="C51" t="s">
        <v>101</v>
      </c>
    </row>
    <row r="52" spans="2:3" ht="12.75">
      <c r="B52" s="1" t="s">
        <v>102</v>
      </c>
      <c r="C52" t="s">
        <v>103</v>
      </c>
    </row>
    <row r="53" spans="2:3" ht="12.75">
      <c r="B53" s="1" t="s">
        <v>104</v>
      </c>
      <c r="C53" t="s">
        <v>105</v>
      </c>
    </row>
    <row r="54" spans="2:3" ht="12.75">
      <c r="B54" s="1" t="s">
        <v>106</v>
      </c>
      <c r="C54" t="s">
        <v>107</v>
      </c>
    </row>
    <row r="55" spans="2:3" ht="12.75">
      <c r="B55" s="1" t="s">
        <v>108</v>
      </c>
      <c r="C55" t="s">
        <v>109</v>
      </c>
    </row>
    <row r="56" spans="2:3" ht="12.75">
      <c r="B56" s="1" t="s">
        <v>110</v>
      </c>
      <c r="C56" t="s">
        <v>111</v>
      </c>
    </row>
    <row r="57" spans="2:3" ht="12.75">
      <c r="B57" s="1" t="s">
        <v>112</v>
      </c>
      <c r="C57" t="s">
        <v>113</v>
      </c>
    </row>
    <row r="58" spans="2:3" ht="12.75">
      <c r="B58" s="1" t="s">
        <v>114</v>
      </c>
      <c r="C58" t="s">
        <v>115</v>
      </c>
    </row>
    <row r="59" spans="2:3" ht="12.75">
      <c r="B59" s="1" t="s">
        <v>116</v>
      </c>
      <c r="C59" t="s">
        <v>117</v>
      </c>
    </row>
    <row r="60" spans="2:3" ht="12.75">
      <c r="B60" s="1" t="s">
        <v>118</v>
      </c>
      <c r="C60" t="s">
        <v>119</v>
      </c>
    </row>
    <row r="61" spans="2:3" ht="12.75">
      <c r="B61" s="1" t="s">
        <v>120</v>
      </c>
      <c r="C61" t="s">
        <v>121</v>
      </c>
    </row>
    <row r="62" spans="2:3" ht="12.75">
      <c r="B62" s="1" t="s">
        <v>122</v>
      </c>
      <c r="C62" t="s">
        <v>123</v>
      </c>
    </row>
    <row r="63" spans="2:3" ht="12.75">
      <c r="B63" s="1" t="s">
        <v>124</v>
      </c>
      <c r="C63" t="s">
        <v>125</v>
      </c>
    </row>
    <row r="64" spans="2:3" ht="12.75">
      <c r="B64" s="1" t="s">
        <v>126</v>
      </c>
      <c r="C64" t="s">
        <v>127</v>
      </c>
    </row>
    <row r="65" spans="2:3" ht="12.75">
      <c r="B65" s="1" t="s">
        <v>128</v>
      </c>
      <c r="C65" t="s">
        <v>129</v>
      </c>
    </row>
    <row r="66" spans="2:3" ht="12.75">
      <c r="B66" s="1" t="s">
        <v>130</v>
      </c>
      <c r="C66" t="s">
        <v>131</v>
      </c>
    </row>
    <row r="67" spans="2:3" ht="12.75">
      <c r="B67" s="1" t="s">
        <v>132</v>
      </c>
      <c r="C67" t="s">
        <v>133</v>
      </c>
    </row>
    <row r="68" spans="2:3" ht="12.75">
      <c r="B68" s="1" t="s">
        <v>134</v>
      </c>
      <c r="C68" t="s">
        <v>135</v>
      </c>
    </row>
    <row r="69" spans="2:3" ht="12.75">
      <c r="B69" s="1" t="s">
        <v>136</v>
      </c>
      <c r="C69" t="s">
        <v>137</v>
      </c>
    </row>
    <row r="70" spans="2:3" ht="12.75">
      <c r="B70" s="1" t="s">
        <v>138</v>
      </c>
      <c r="C70" t="s">
        <v>139</v>
      </c>
    </row>
    <row r="71" spans="2:3" ht="12.75">
      <c r="B71" s="1" t="s">
        <v>140</v>
      </c>
      <c r="C71" t="s">
        <v>141</v>
      </c>
    </row>
    <row r="72" spans="2:3" ht="12.75">
      <c r="B72" s="1" t="s">
        <v>142</v>
      </c>
      <c r="C72" t="s">
        <v>143</v>
      </c>
    </row>
    <row r="73" spans="2:3" ht="12.75">
      <c r="B73" s="1" t="s">
        <v>144</v>
      </c>
      <c r="C73" t="s">
        <v>145</v>
      </c>
    </row>
    <row r="74" spans="2:3" ht="12.75">
      <c r="B74" s="1" t="s">
        <v>146</v>
      </c>
      <c r="C74" t="s">
        <v>147</v>
      </c>
    </row>
    <row r="75" spans="2:3" ht="12.75">
      <c r="B75" s="1" t="s">
        <v>148</v>
      </c>
      <c r="C75" t="s">
        <v>149</v>
      </c>
    </row>
    <row r="76" spans="2:3" ht="12.75">
      <c r="B76" s="1" t="s">
        <v>150</v>
      </c>
      <c r="C76" t="s">
        <v>151</v>
      </c>
    </row>
    <row r="77" spans="2:3" ht="12.75">
      <c r="B77" s="1" t="s">
        <v>152</v>
      </c>
      <c r="C77" t="s">
        <v>153</v>
      </c>
    </row>
    <row r="78" spans="2:3" ht="12.75">
      <c r="B78" s="1" t="s">
        <v>154</v>
      </c>
      <c r="C78" t="s">
        <v>155</v>
      </c>
    </row>
    <row r="79" spans="2:3" ht="12.75">
      <c r="B79" s="1" t="s">
        <v>156</v>
      </c>
      <c r="C79" t="s">
        <v>157</v>
      </c>
    </row>
    <row r="80" spans="2:3" ht="12.75">
      <c r="B80" s="1" t="s">
        <v>158</v>
      </c>
      <c r="C80" t="s">
        <v>159</v>
      </c>
    </row>
    <row r="81" spans="2:3" ht="12.75">
      <c r="B81" s="1" t="s">
        <v>160</v>
      </c>
      <c r="C81" t="s">
        <v>161</v>
      </c>
    </row>
    <row r="82" spans="2:3" ht="12.75">
      <c r="B82" s="1" t="s">
        <v>162</v>
      </c>
      <c r="C82" t="s">
        <v>163</v>
      </c>
    </row>
    <row r="83" spans="2:3" ht="12.75">
      <c r="B83" s="1" t="s">
        <v>164</v>
      </c>
      <c r="C83" t="s">
        <v>165</v>
      </c>
    </row>
    <row r="84" spans="2:3" ht="12.75">
      <c r="B84" s="1" t="s">
        <v>166</v>
      </c>
      <c r="C84" t="s">
        <v>167</v>
      </c>
    </row>
    <row r="85" spans="2:3" ht="12.75">
      <c r="B85" s="1" t="s">
        <v>168</v>
      </c>
      <c r="C85" t="s">
        <v>169</v>
      </c>
    </row>
    <row r="86" spans="2:3" ht="12.75">
      <c r="B86" s="1" t="s">
        <v>170</v>
      </c>
      <c r="C86" t="s">
        <v>171</v>
      </c>
    </row>
    <row r="87" spans="2:3" ht="12.75">
      <c r="B87" s="1" t="s">
        <v>172</v>
      </c>
      <c r="C87" t="s">
        <v>173</v>
      </c>
    </row>
    <row r="88" spans="2:3" ht="12.75">
      <c r="B88" s="1" t="s">
        <v>174</v>
      </c>
      <c r="C88" t="s">
        <v>175</v>
      </c>
    </row>
    <row r="89" spans="2:3" ht="12.75">
      <c r="B89" s="1" t="s">
        <v>176</v>
      </c>
      <c r="C89" t="s">
        <v>177</v>
      </c>
    </row>
    <row r="90" spans="2:3" ht="12.75">
      <c r="B90" s="1" t="s">
        <v>178</v>
      </c>
      <c r="C90" t="s">
        <v>179</v>
      </c>
    </row>
    <row r="91" spans="2:3" ht="12.75">
      <c r="B91" s="1" t="s">
        <v>180</v>
      </c>
      <c r="C91" t="s">
        <v>181</v>
      </c>
    </row>
    <row r="92" spans="2:3" ht="12.75">
      <c r="B92" s="1" t="s">
        <v>182</v>
      </c>
      <c r="C92" t="s">
        <v>183</v>
      </c>
    </row>
    <row r="93" spans="2:3" ht="12.75">
      <c r="B93" s="1" t="s">
        <v>184</v>
      </c>
      <c r="C93" t="s">
        <v>185</v>
      </c>
    </row>
    <row r="94" spans="2:3" ht="12.75">
      <c r="B94" s="1" t="s">
        <v>186</v>
      </c>
      <c r="C94" t="s">
        <v>187</v>
      </c>
    </row>
    <row r="95" spans="2:3" ht="12.75">
      <c r="B95" s="1" t="s">
        <v>188</v>
      </c>
      <c r="C95" t="s">
        <v>189</v>
      </c>
    </row>
    <row r="96" spans="2:3" ht="12.75">
      <c r="B96" s="1" t="s">
        <v>190</v>
      </c>
      <c r="C96" t="s">
        <v>191</v>
      </c>
    </row>
    <row r="97" spans="2:3" ht="12.75">
      <c r="B97" s="1" t="s">
        <v>192</v>
      </c>
      <c r="C97" t="s">
        <v>193</v>
      </c>
    </row>
    <row r="98" spans="2:3" ht="12.75">
      <c r="B98" s="1" t="s">
        <v>194</v>
      </c>
      <c r="C98" t="s">
        <v>195</v>
      </c>
    </row>
    <row r="99" spans="2:3" ht="12.75">
      <c r="B99" s="1" t="s">
        <v>196</v>
      </c>
      <c r="C99" t="s">
        <v>197</v>
      </c>
    </row>
    <row r="100" spans="2:3" ht="12.75">
      <c r="B100" s="1" t="s">
        <v>198</v>
      </c>
      <c r="C100" t="s">
        <v>199</v>
      </c>
    </row>
    <row r="101" spans="2:3" ht="12.75">
      <c r="B101" s="1" t="s">
        <v>200</v>
      </c>
      <c r="C101" t="s">
        <v>201</v>
      </c>
    </row>
    <row r="102" spans="2:3" ht="12.75">
      <c r="B102" s="1" t="s">
        <v>202</v>
      </c>
      <c r="C102" t="s">
        <v>203</v>
      </c>
    </row>
    <row r="103" spans="2:3" ht="12.75">
      <c r="B103" s="1" t="s">
        <v>204</v>
      </c>
      <c r="C103" t="s">
        <v>205</v>
      </c>
    </row>
    <row r="104" ht="12.75">
      <c r="B104" s="1" t="s">
        <v>207</v>
      </c>
    </row>
    <row r="105" spans="2:3" ht="12.75">
      <c r="B105" t="s">
        <v>206</v>
      </c>
      <c r="C105" t="s">
        <v>1</v>
      </c>
    </row>
    <row r="106" spans="2:3" ht="12.75">
      <c r="B106" s="1" t="s">
        <v>207</v>
      </c>
      <c r="C106" s="1" t="s">
        <v>3</v>
      </c>
    </row>
    <row r="107" spans="2:3" ht="12.75">
      <c r="B107" s="1" t="s">
        <v>208</v>
      </c>
      <c r="C107" t="s">
        <v>209</v>
      </c>
    </row>
    <row r="108" spans="2:3" ht="12.75">
      <c r="B108" s="1" t="s">
        <v>210</v>
      </c>
      <c r="C108" t="s">
        <v>211</v>
      </c>
    </row>
    <row r="109" spans="2:3" ht="12.75">
      <c r="B109" s="1" t="s">
        <v>212</v>
      </c>
      <c r="C109" t="s">
        <v>213</v>
      </c>
    </row>
    <row r="110" spans="2:3" ht="12.75">
      <c r="B110" s="1" t="s">
        <v>214</v>
      </c>
      <c r="C110" t="s">
        <v>215</v>
      </c>
    </row>
    <row r="111" spans="2:3" ht="12.75">
      <c r="B111" s="1" t="s">
        <v>216</v>
      </c>
      <c r="C111" t="s">
        <v>217</v>
      </c>
    </row>
    <row r="112" spans="2:3" ht="12.75">
      <c r="B112" s="1" t="s">
        <v>218</v>
      </c>
      <c r="C112" t="s">
        <v>219</v>
      </c>
    </row>
    <row r="113" spans="2:3" ht="12.75">
      <c r="B113" s="1" t="s">
        <v>220</v>
      </c>
      <c r="C113" t="s">
        <v>221</v>
      </c>
    </row>
    <row r="114" spans="2:3" ht="12.75">
      <c r="B114" s="1" t="s">
        <v>222</v>
      </c>
      <c r="C114" t="s">
        <v>223</v>
      </c>
    </row>
    <row r="115" spans="2:3" ht="12.75">
      <c r="B115" s="1" t="s">
        <v>224</v>
      </c>
      <c r="C115" t="s">
        <v>225</v>
      </c>
    </row>
    <row r="117" spans="2:3" ht="12.75">
      <c r="B117" s="1" t="s">
        <v>208</v>
      </c>
      <c r="C117" t="s">
        <v>226</v>
      </c>
    </row>
    <row r="118" spans="2:3" ht="12.75">
      <c r="B118" s="1" t="s">
        <v>210</v>
      </c>
      <c r="C118" t="s">
        <v>227</v>
      </c>
    </row>
    <row r="119" spans="2:3" ht="12.75">
      <c r="B119" s="1" t="s">
        <v>212</v>
      </c>
      <c r="C119" t="s">
        <v>228</v>
      </c>
    </row>
    <row r="120" spans="2:3" ht="12.75">
      <c r="B120" s="1" t="s">
        <v>214</v>
      </c>
      <c r="C120" t="s">
        <v>229</v>
      </c>
    </row>
    <row r="121" spans="2:3" ht="12.75">
      <c r="B121" s="1" t="s">
        <v>216</v>
      </c>
      <c r="C121" t="s">
        <v>230</v>
      </c>
    </row>
    <row r="122" spans="2:3" ht="12.75">
      <c r="B122" s="1" t="s">
        <v>218</v>
      </c>
      <c r="C122" t="s">
        <v>231</v>
      </c>
    </row>
    <row r="123" spans="2:3" ht="12.75">
      <c r="B123" s="1" t="s">
        <v>220</v>
      </c>
      <c r="C123" t="s">
        <v>232</v>
      </c>
    </row>
    <row r="124" spans="2:3" ht="12.75">
      <c r="B124" s="1" t="s">
        <v>222</v>
      </c>
      <c r="C124" t="s">
        <v>233</v>
      </c>
    </row>
    <row r="125" spans="2:3" ht="12.75">
      <c r="B125" s="1" t="s">
        <v>224</v>
      </c>
      <c r="C125" t="s">
        <v>234</v>
      </c>
    </row>
    <row r="126" ht="12.75">
      <c r="B126" s="1"/>
    </row>
    <row r="127" spans="2:3" ht="12.75">
      <c r="B127" s="1" t="s">
        <v>208</v>
      </c>
      <c r="C127" t="s">
        <v>235</v>
      </c>
    </row>
    <row r="128" spans="2:3" ht="12.75">
      <c r="B128" s="1" t="s">
        <v>210</v>
      </c>
      <c r="C128" t="s">
        <v>236</v>
      </c>
    </row>
    <row r="129" spans="2:3" ht="12.75">
      <c r="B129" s="1" t="s">
        <v>212</v>
      </c>
      <c r="C129" t="s">
        <v>237</v>
      </c>
    </row>
    <row r="130" spans="2:3" ht="12.75">
      <c r="B130" s="1" t="s">
        <v>214</v>
      </c>
      <c r="C130" t="s">
        <v>238</v>
      </c>
    </row>
    <row r="131" spans="2:3" ht="12.75">
      <c r="B131" s="1" t="s">
        <v>216</v>
      </c>
      <c r="C131" t="s">
        <v>239</v>
      </c>
    </row>
    <row r="132" spans="2:3" ht="12.75">
      <c r="B132" s="1" t="s">
        <v>218</v>
      </c>
      <c r="C132" t="s">
        <v>240</v>
      </c>
    </row>
    <row r="133" spans="2:3" ht="12.75">
      <c r="B133" s="1" t="s">
        <v>220</v>
      </c>
      <c r="C133" t="s">
        <v>241</v>
      </c>
    </row>
    <row r="134" spans="2:3" ht="12.75">
      <c r="B134" s="1" t="s">
        <v>222</v>
      </c>
      <c r="C134" t="s">
        <v>242</v>
      </c>
    </row>
    <row r="135" spans="2:3" ht="12.75">
      <c r="B135" s="1" t="s">
        <v>224</v>
      </c>
      <c r="C135" t="s">
        <v>243</v>
      </c>
    </row>
    <row r="136" ht="12.75">
      <c r="B136" s="1"/>
    </row>
    <row r="137" spans="2:3" ht="12.75">
      <c r="B137" s="1" t="s">
        <v>208</v>
      </c>
      <c r="C137" t="s">
        <v>244</v>
      </c>
    </row>
    <row r="138" spans="2:3" ht="12.75">
      <c r="B138" s="1" t="s">
        <v>210</v>
      </c>
      <c r="C138" t="s">
        <v>245</v>
      </c>
    </row>
    <row r="139" spans="2:3" ht="12.75">
      <c r="B139" s="1" t="s">
        <v>212</v>
      </c>
      <c r="C139" t="s">
        <v>246</v>
      </c>
    </row>
    <row r="140" spans="2:3" ht="12.75">
      <c r="B140" s="1" t="s">
        <v>214</v>
      </c>
      <c r="C140" t="s">
        <v>247</v>
      </c>
    </row>
    <row r="141" spans="2:3" ht="12.75">
      <c r="B141" s="1" t="s">
        <v>216</v>
      </c>
      <c r="C141" t="s">
        <v>248</v>
      </c>
    </row>
    <row r="142" spans="2:3" ht="12.75">
      <c r="B142" s="1" t="s">
        <v>218</v>
      </c>
      <c r="C142" t="s">
        <v>249</v>
      </c>
    </row>
    <row r="143" spans="2:3" ht="12.75">
      <c r="B143" s="1" t="s">
        <v>220</v>
      </c>
      <c r="C143" t="s">
        <v>250</v>
      </c>
    </row>
    <row r="144" spans="2:3" ht="12.75">
      <c r="B144" s="1" t="s">
        <v>222</v>
      </c>
      <c r="C144" t="s">
        <v>251</v>
      </c>
    </row>
    <row r="145" spans="2:3" ht="12.75">
      <c r="B145" s="1" t="s">
        <v>224</v>
      </c>
      <c r="C145" t="s">
        <v>252</v>
      </c>
    </row>
    <row r="146" ht="12.75">
      <c r="B146" s="1"/>
    </row>
    <row r="147" spans="2:3" ht="12.75">
      <c r="B147" s="1" t="s">
        <v>208</v>
      </c>
      <c r="C147" t="s">
        <v>253</v>
      </c>
    </row>
    <row r="148" spans="2:3" ht="12.75">
      <c r="B148" s="1" t="s">
        <v>210</v>
      </c>
      <c r="C148" t="s">
        <v>254</v>
      </c>
    </row>
    <row r="149" spans="2:3" ht="12.75">
      <c r="B149" s="1" t="s">
        <v>212</v>
      </c>
      <c r="C149" t="s">
        <v>255</v>
      </c>
    </row>
    <row r="150" spans="2:3" ht="12.75">
      <c r="B150" s="1" t="s">
        <v>214</v>
      </c>
      <c r="C150" t="s">
        <v>256</v>
      </c>
    </row>
    <row r="151" spans="2:3" ht="12.75">
      <c r="B151" s="1" t="s">
        <v>216</v>
      </c>
      <c r="C151" t="s">
        <v>257</v>
      </c>
    </row>
    <row r="152" spans="2:3" ht="12.75">
      <c r="B152" s="1" t="s">
        <v>218</v>
      </c>
      <c r="C152" t="s">
        <v>258</v>
      </c>
    </row>
    <row r="153" spans="2:3" ht="12.75">
      <c r="B153" s="1" t="s">
        <v>220</v>
      </c>
      <c r="C153" t="s">
        <v>259</v>
      </c>
    </row>
    <row r="154" spans="2:3" ht="12.75">
      <c r="B154" s="1" t="s">
        <v>222</v>
      </c>
      <c r="C154" t="s">
        <v>260</v>
      </c>
    </row>
    <row r="155" spans="2:3" ht="12.75">
      <c r="B155" s="1" t="s">
        <v>224</v>
      </c>
      <c r="C155" t="s">
        <v>261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ISAIAS SANCHEZ RIVERA</dc:creator>
  <cp:keywords/>
  <dc:description/>
  <cp:lastModifiedBy>Mariluz Casas Acuna</cp:lastModifiedBy>
  <cp:lastPrinted>2015-07-31T16:43:39Z</cp:lastPrinted>
  <dcterms:created xsi:type="dcterms:W3CDTF">1999-07-06T13:33:37Z</dcterms:created>
  <dcterms:modified xsi:type="dcterms:W3CDTF">2015-07-31T16:44:06Z</dcterms:modified>
  <cp:category/>
  <cp:version/>
  <cp:contentType/>
  <cp:contentStatus/>
</cp:coreProperties>
</file>