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defaultThemeVersion="124226"/>
  <mc:AlternateContent xmlns:mc="http://schemas.openxmlformats.org/markup-compatibility/2006">
    <mc:Choice Requires="x15">
      <x15ac:absPath xmlns:x15ac="http://schemas.microsoft.com/office/spreadsheetml/2010/11/ac" url="\\172.26.1.6\p\5. 120-24 INSTRUMENTOS DEL SGC\1.SGC\G. DOCUMENTACIÓN\SIG - SISTEMAS\3. Soporte\GR\5\"/>
    </mc:Choice>
  </mc:AlternateContent>
  <xr:revisionPtr revIDLastSave="0" documentId="13_ncr:1_{6CEC4873-9812-4785-B4B4-6730BFD22F47}" xr6:coauthVersionLast="36" xr6:coauthVersionMax="36" xr10:uidLastSave="{00000000-0000-0000-0000-000000000000}"/>
  <bookViews>
    <workbookView xWindow="0" yWindow="0" windowWidth="28800" windowHeight="12225" firstSheet="1" activeTab="1" xr2:uid="{00000000-000D-0000-FFFF-FFFF00000000}"/>
  </bookViews>
  <sheets>
    <sheet name="PROCEDIMIENTO" sheetId="2" state="hidden" r:id="rId1"/>
    <sheet name="INSTRUCCIONES" sheetId="12" r:id="rId2"/>
    <sheet name="FORMATO CARTERA (ORIGINAL)" sheetId="14" r:id="rId3"/>
    <sheet name="lista" sheetId="4" state="hidden" r:id="rId4"/>
  </sheets>
  <definedNames>
    <definedName name="_xlnm._FilterDatabase" localSheetId="2" hidden="1">'FORMATO CARTERA (ORIGINAL)'!$A$13:$AJ$13</definedName>
    <definedName name="_xlnm.Print_Area" localSheetId="2">'FORMATO CARTERA (ORIGINAL)'!$A$11:$E$11</definedName>
    <definedName name="_xlnm.Print_Area" localSheetId="0">PROCEDIMIENTO!$A$2:$H$92</definedName>
    <definedName name="_xlnm.Print_Titles" localSheetId="0">PROCEDIMIENTO!$1:$1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F133" i="14" l="1"/>
  <c r="H133" i="14" s="1"/>
  <c r="I133" i="14" s="1"/>
  <c r="K133" i="14" s="1"/>
  <c r="F132" i="14"/>
  <c r="H132" i="14" s="1"/>
  <c r="I132" i="14" s="1"/>
  <c r="K132" i="14" s="1"/>
  <c r="F131" i="14"/>
  <c r="H131" i="14" s="1"/>
  <c r="I131" i="14" s="1"/>
  <c r="K131" i="14" s="1"/>
  <c r="F130" i="14"/>
  <c r="H130" i="14" s="1"/>
  <c r="I130" i="14" s="1"/>
  <c r="K130" i="14" s="1"/>
  <c r="F129" i="14"/>
  <c r="H129" i="14" s="1"/>
  <c r="I129" i="14" s="1"/>
  <c r="K129" i="14" s="1"/>
  <c r="F128" i="14"/>
  <c r="H128" i="14" s="1"/>
  <c r="I128" i="14" s="1"/>
  <c r="K128" i="14" s="1"/>
  <c r="F127" i="14"/>
  <c r="H127" i="14" s="1"/>
  <c r="I127" i="14" s="1"/>
  <c r="K127" i="14" s="1"/>
  <c r="F126" i="14"/>
  <c r="H126" i="14" s="1"/>
  <c r="I126" i="14" s="1"/>
  <c r="K126" i="14" s="1"/>
  <c r="F125" i="14"/>
  <c r="H125" i="14" s="1"/>
  <c r="I125" i="14" s="1"/>
  <c r="K125" i="14" s="1"/>
  <c r="F124" i="14"/>
  <c r="H124" i="14" s="1"/>
  <c r="I124" i="14" s="1"/>
  <c r="K124" i="14" s="1"/>
  <c r="F123" i="14"/>
  <c r="H123" i="14" s="1"/>
  <c r="I123" i="14" s="1"/>
  <c r="K123" i="14" s="1"/>
  <c r="F122" i="14"/>
  <c r="H122" i="14" s="1"/>
  <c r="I122" i="14" s="1"/>
  <c r="K122" i="14" s="1"/>
  <c r="F121" i="14"/>
  <c r="H121" i="14" s="1"/>
  <c r="I121" i="14" s="1"/>
  <c r="K121" i="14" s="1"/>
  <c r="F120" i="14"/>
  <c r="H120" i="14" s="1"/>
  <c r="I120" i="14" s="1"/>
  <c r="K120" i="14" s="1"/>
  <c r="F119" i="14"/>
  <c r="H119" i="14" s="1"/>
  <c r="I119" i="14" s="1"/>
  <c r="K119" i="14" s="1"/>
  <c r="F118" i="14"/>
  <c r="H118" i="14" s="1"/>
  <c r="I118" i="14" s="1"/>
  <c r="K118" i="14" s="1"/>
  <c r="F117" i="14"/>
  <c r="H117" i="14" s="1"/>
  <c r="I117" i="14" s="1"/>
  <c r="K117" i="14" s="1"/>
  <c r="F116" i="14"/>
  <c r="H116" i="14" s="1"/>
  <c r="I116" i="14" s="1"/>
  <c r="K116" i="14" s="1"/>
  <c r="F115" i="14"/>
  <c r="H115" i="14" s="1"/>
  <c r="I115" i="14" s="1"/>
  <c r="K115" i="14" s="1"/>
  <c r="F114" i="14"/>
  <c r="H114" i="14" s="1"/>
  <c r="I114" i="14" s="1"/>
  <c r="K114" i="14" s="1"/>
  <c r="F113" i="14"/>
  <c r="H113" i="14" s="1"/>
  <c r="I113" i="14" s="1"/>
  <c r="K113" i="14" s="1"/>
  <c r="F112" i="14"/>
  <c r="H112" i="14" s="1"/>
  <c r="I112" i="14" s="1"/>
  <c r="K112" i="14" s="1"/>
  <c r="F111" i="14"/>
  <c r="H111" i="14" s="1"/>
  <c r="I111" i="14" s="1"/>
  <c r="K111" i="14" s="1"/>
  <c r="F110" i="14"/>
  <c r="H110" i="14" s="1"/>
  <c r="I110" i="14" s="1"/>
  <c r="K110" i="14" s="1"/>
  <c r="L131" i="14" l="1"/>
  <c r="P131" i="14" s="1"/>
  <c r="Q131" i="14" s="1"/>
  <c r="L119" i="14"/>
  <c r="N119" i="14" s="1"/>
  <c r="L116" i="14"/>
  <c r="L125" i="14"/>
  <c r="L122" i="14"/>
  <c r="L113" i="14"/>
  <c r="L128" i="14"/>
  <c r="L110" i="14"/>
  <c r="N131" i="14" l="1"/>
  <c r="P119" i="14"/>
  <c r="Q119" i="14" s="1"/>
  <c r="P122" i="14"/>
  <c r="Q122" i="14" s="1"/>
  <c r="N122" i="14"/>
  <c r="N116" i="14"/>
  <c r="P116" i="14"/>
  <c r="Q116" i="14" s="1"/>
  <c r="P125" i="14"/>
  <c r="Q125" i="14" s="1"/>
  <c r="N125" i="14"/>
  <c r="N113" i="14"/>
  <c r="P113" i="14"/>
  <c r="Q113" i="14" s="1"/>
  <c r="P128" i="14"/>
  <c r="Q128" i="14" s="1"/>
  <c r="N128" i="14"/>
  <c r="N110" i="14"/>
  <c r="P110" i="14"/>
  <c r="Q110" i="14" s="1"/>
  <c r="M134" i="14"/>
  <c r="B134" i="14"/>
  <c r="F109" i="14"/>
  <c r="H109" i="14" s="1"/>
  <c r="I109" i="14" s="1"/>
  <c r="K109" i="14" s="1"/>
  <c r="F108" i="14"/>
  <c r="H108" i="14" s="1"/>
  <c r="I108" i="14" s="1"/>
  <c r="K108" i="14" s="1"/>
  <c r="F107" i="14"/>
  <c r="H107" i="14" s="1"/>
  <c r="I107" i="14" s="1"/>
  <c r="K107" i="14" s="1"/>
  <c r="F106" i="14"/>
  <c r="H106" i="14" s="1"/>
  <c r="I106" i="14" s="1"/>
  <c r="K106" i="14" s="1"/>
  <c r="F105" i="14"/>
  <c r="H105" i="14" s="1"/>
  <c r="I105" i="14" s="1"/>
  <c r="K105" i="14" s="1"/>
  <c r="F104" i="14"/>
  <c r="H104" i="14" s="1"/>
  <c r="I104" i="14" s="1"/>
  <c r="K104" i="14" s="1"/>
  <c r="F103" i="14"/>
  <c r="H103" i="14" s="1"/>
  <c r="I103" i="14" s="1"/>
  <c r="K103" i="14" s="1"/>
  <c r="F102" i="14"/>
  <c r="H102" i="14" s="1"/>
  <c r="I102" i="14" s="1"/>
  <c r="K102" i="14" s="1"/>
  <c r="F101" i="14"/>
  <c r="H101" i="14" s="1"/>
  <c r="I101" i="14" s="1"/>
  <c r="K101" i="14" s="1"/>
  <c r="F100" i="14"/>
  <c r="H100" i="14" s="1"/>
  <c r="I100" i="14" s="1"/>
  <c r="K100" i="14" s="1"/>
  <c r="F99" i="14"/>
  <c r="H99" i="14" s="1"/>
  <c r="I99" i="14" s="1"/>
  <c r="K99" i="14" s="1"/>
  <c r="F98" i="14"/>
  <c r="H98" i="14" s="1"/>
  <c r="I98" i="14" s="1"/>
  <c r="K98" i="14" s="1"/>
  <c r="F97" i="14"/>
  <c r="H97" i="14" s="1"/>
  <c r="I97" i="14" s="1"/>
  <c r="K97" i="14" s="1"/>
  <c r="F96" i="14"/>
  <c r="H96" i="14" s="1"/>
  <c r="I96" i="14" s="1"/>
  <c r="K96" i="14" s="1"/>
  <c r="F95" i="14"/>
  <c r="H95" i="14" s="1"/>
  <c r="I95" i="14" s="1"/>
  <c r="K95" i="14" s="1"/>
  <c r="F94" i="14"/>
  <c r="H94" i="14" s="1"/>
  <c r="I94" i="14" s="1"/>
  <c r="K94" i="14" s="1"/>
  <c r="F93" i="14"/>
  <c r="H93" i="14" s="1"/>
  <c r="I93" i="14" s="1"/>
  <c r="K93" i="14" s="1"/>
  <c r="F92" i="14"/>
  <c r="H92" i="14" s="1"/>
  <c r="I92" i="14" s="1"/>
  <c r="K92" i="14" s="1"/>
  <c r="F91" i="14"/>
  <c r="H91" i="14" s="1"/>
  <c r="I91" i="14" s="1"/>
  <c r="K91" i="14" s="1"/>
  <c r="F90" i="14"/>
  <c r="H90" i="14" s="1"/>
  <c r="I90" i="14" s="1"/>
  <c r="K90" i="14" s="1"/>
  <c r="F89" i="14"/>
  <c r="H89" i="14" s="1"/>
  <c r="I89" i="14" s="1"/>
  <c r="K89" i="14" s="1"/>
  <c r="F88" i="14"/>
  <c r="H88" i="14" s="1"/>
  <c r="I88" i="14" s="1"/>
  <c r="K88" i="14" s="1"/>
  <c r="F87" i="14"/>
  <c r="H87" i="14" s="1"/>
  <c r="I87" i="14" s="1"/>
  <c r="K87" i="14" s="1"/>
  <c r="F86" i="14"/>
  <c r="H86" i="14" s="1"/>
  <c r="I86" i="14" s="1"/>
  <c r="K86" i="14" s="1"/>
  <c r="F85" i="14"/>
  <c r="H85" i="14" s="1"/>
  <c r="I85" i="14" s="1"/>
  <c r="K85" i="14" s="1"/>
  <c r="F84" i="14"/>
  <c r="H84" i="14" s="1"/>
  <c r="I84" i="14" s="1"/>
  <c r="K84" i="14" s="1"/>
  <c r="F83" i="14"/>
  <c r="H83" i="14" s="1"/>
  <c r="I83" i="14" s="1"/>
  <c r="K83" i="14" s="1"/>
  <c r="F82" i="14"/>
  <c r="H82" i="14" s="1"/>
  <c r="I82" i="14" s="1"/>
  <c r="K82" i="14" s="1"/>
  <c r="F81" i="14"/>
  <c r="H81" i="14" s="1"/>
  <c r="I81" i="14" s="1"/>
  <c r="K81" i="14" s="1"/>
  <c r="F80" i="14"/>
  <c r="H80" i="14" s="1"/>
  <c r="I80" i="14" s="1"/>
  <c r="K80" i="14" s="1"/>
  <c r="F79" i="14"/>
  <c r="H79" i="14" s="1"/>
  <c r="I79" i="14" s="1"/>
  <c r="K79" i="14" s="1"/>
  <c r="F78" i="14"/>
  <c r="H78" i="14" s="1"/>
  <c r="I78" i="14" s="1"/>
  <c r="K78" i="14" s="1"/>
  <c r="F77" i="14"/>
  <c r="H77" i="14" s="1"/>
  <c r="I77" i="14" s="1"/>
  <c r="K77" i="14" s="1"/>
  <c r="F76" i="14"/>
  <c r="H76" i="14" s="1"/>
  <c r="I76" i="14" s="1"/>
  <c r="K76" i="14" s="1"/>
  <c r="F75" i="14"/>
  <c r="H75" i="14" s="1"/>
  <c r="I75" i="14" s="1"/>
  <c r="K75" i="14" s="1"/>
  <c r="F74" i="14"/>
  <c r="H74" i="14" s="1"/>
  <c r="I74" i="14" s="1"/>
  <c r="K74" i="14" s="1"/>
  <c r="F73" i="14"/>
  <c r="H73" i="14" s="1"/>
  <c r="I73" i="14" s="1"/>
  <c r="K73" i="14" s="1"/>
  <c r="F72" i="14"/>
  <c r="H72" i="14" s="1"/>
  <c r="I72" i="14" s="1"/>
  <c r="K72" i="14" s="1"/>
  <c r="F71" i="14"/>
  <c r="H71" i="14" s="1"/>
  <c r="I71" i="14" s="1"/>
  <c r="K71" i="14" s="1"/>
  <c r="F70" i="14"/>
  <c r="H70" i="14" s="1"/>
  <c r="I70" i="14" s="1"/>
  <c r="K70" i="14" s="1"/>
  <c r="F69" i="14"/>
  <c r="H69" i="14" s="1"/>
  <c r="I69" i="14" s="1"/>
  <c r="K69" i="14" s="1"/>
  <c r="F68" i="14"/>
  <c r="H68" i="14" s="1"/>
  <c r="I68" i="14" s="1"/>
  <c r="K68" i="14" s="1"/>
  <c r="F67" i="14"/>
  <c r="H67" i="14" s="1"/>
  <c r="I67" i="14" s="1"/>
  <c r="K67" i="14" s="1"/>
  <c r="F66" i="14"/>
  <c r="H66" i="14" s="1"/>
  <c r="I66" i="14" s="1"/>
  <c r="K66" i="14" s="1"/>
  <c r="F65" i="14"/>
  <c r="H65" i="14" s="1"/>
  <c r="I65" i="14" s="1"/>
  <c r="K65" i="14" s="1"/>
  <c r="F64" i="14"/>
  <c r="H64" i="14" s="1"/>
  <c r="I64" i="14" s="1"/>
  <c r="K64" i="14" s="1"/>
  <c r="F63" i="14"/>
  <c r="H63" i="14" s="1"/>
  <c r="I63" i="14" s="1"/>
  <c r="K63" i="14" s="1"/>
  <c r="F62" i="14"/>
  <c r="H62" i="14" s="1"/>
  <c r="I62" i="14" s="1"/>
  <c r="K62" i="14" s="1"/>
  <c r="F61" i="14"/>
  <c r="H61" i="14" s="1"/>
  <c r="I61" i="14" s="1"/>
  <c r="K61" i="14" s="1"/>
  <c r="F60" i="14"/>
  <c r="H60" i="14" s="1"/>
  <c r="I60" i="14" s="1"/>
  <c r="K60" i="14" s="1"/>
  <c r="F59" i="14"/>
  <c r="H59" i="14" s="1"/>
  <c r="I59" i="14" s="1"/>
  <c r="K59" i="14" s="1"/>
  <c r="F58" i="14"/>
  <c r="H58" i="14" s="1"/>
  <c r="I58" i="14" s="1"/>
  <c r="K58" i="14" s="1"/>
  <c r="F57" i="14"/>
  <c r="H57" i="14" s="1"/>
  <c r="I57" i="14" s="1"/>
  <c r="K57" i="14" s="1"/>
  <c r="F56" i="14"/>
  <c r="H56" i="14" s="1"/>
  <c r="I56" i="14" s="1"/>
  <c r="K56" i="14" s="1"/>
  <c r="F55" i="14"/>
  <c r="H55" i="14" s="1"/>
  <c r="I55" i="14" s="1"/>
  <c r="K55" i="14" s="1"/>
  <c r="F54" i="14"/>
  <c r="H54" i="14" s="1"/>
  <c r="I54" i="14" s="1"/>
  <c r="K54" i="14" s="1"/>
  <c r="F53" i="14"/>
  <c r="H53" i="14" s="1"/>
  <c r="I53" i="14" s="1"/>
  <c r="K53" i="14" s="1"/>
  <c r="F52" i="14"/>
  <c r="H52" i="14" s="1"/>
  <c r="I52" i="14" s="1"/>
  <c r="K52" i="14" s="1"/>
  <c r="F51" i="14"/>
  <c r="H51" i="14" s="1"/>
  <c r="I51" i="14" s="1"/>
  <c r="K51" i="14" s="1"/>
  <c r="F50" i="14"/>
  <c r="H50" i="14" s="1"/>
  <c r="I50" i="14" s="1"/>
  <c r="K50" i="14" s="1"/>
  <c r="F49" i="14"/>
  <c r="H49" i="14" s="1"/>
  <c r="I49" i="14" s="1"/>
  <c r="K49" i="14" s="1"/>
  <c r="F48" i="14"/>
  <c r="H48" i="14" s="1"/>
  <c r="I48" i="14" s="1"/>
  <c r="K48" i="14" s="1"/>
  <c r="F47" i="14"/>
  <c r="H47" i="14" s="1"/>
  <c r="I47" i="14" s="1"/>
  <c r="K47" i="14" s="1"/>
  <c r="F46" i="14"/>
  <c r="H46" i="14" s="1"/>
  <c r="I46" i="14" s="1"/>
  <c r="K46" i="14" s="1"/>
  <c r="F45" i="14"/>
  <c r="H45" i="14" s="1"/>
  <c r="I45" i="14" s="1"/>
  <c r="K45" i="14" s="1"/>
  <c r="F44" i="14"/>
  <c r="H44" i="14" s="1"/>
  <c r="I44" i="14" s="1"/>
  <c r="K44" i="14" s="1"/>
  <c r="F43" i="14"/>
  <c r="H43" i="14" s="1"/>
  <c r="I43" i="14" s="1"/>
  <c r="K43" i="14" s="1"/>
  <c r="F42" i="14"/>
  <c r="H42" i="14" s="1"/>
  <c r="I42" i="14" s="1"/>
  <c r="K42" i="14" s="1"/>
  <c r="F41" i="14"/>
  <c r="H41" i="14" s="1"/>
  <c r="I41" i="14" s="1"/>
  <c r="K41" i="14" s="1"/>
  <c r="F40" i="14"/>
  <c r="H40" i="14" s="1"/>
  <c r="I40" i="14" s="1"/>
  <c r="K40" i="14" s="1"/>
  <c r="F39" i="14"/>
  <c r="H39" i="14" s="1"/>
  <c r="I39" i="14" s="1"/>
  <c r="K39" i="14" s="1"/>
  <c r="F38" i="14"/>
  <c r="H38" i="14" s="1"/>
  <c r="I38" i="14" s="1"/>
  <c r="K38" i="14" s="1"/>
  <c r="F37" i="14"/>
  <c r="H37" i="14" s="1"/>
  <c r="I37" i="14" s="1"/>
  <c r="K37" i="14" s="1"/>
  <c r="F36" i="14"/>
  <c r="H36" i="14" s="1"/>
  <c r="I36" i="14" s="1"/>
  <c r="K36" i="14" s="1"/>
  <c r="F35" i="14"/>
  <c r="H35" i="14" s="1"/>
  <c r="I35" i="14" s="1"/>
  <c r="K35" i="14" s="1"/>
  <c r="F34" i="14"/>
  <c r="H34" i="14" s="1"/>
  <c r="I34" i="14" s="1"/>
  <c r="K34" i="14" s="1"/>
  <c r="F33" i="14"/>
  <c r="H33" i="14" s="1"/>
  <c r="I33" i="14" s="1"/>
  <c r="K33" i="14" s="1"/>
  <c r="F32" i="14"/>
  <c r="H32" i="14" s="1"/>
  <c r="I32" i="14" s="1"/>
  <c r="K32" i="14" s="1"/>
  <c r="F31" i="14"/>
  <c r="H31" i="14" s="1"/>
  <c r="I31" i="14" s="1"/>
  <c r="K31" i="14" s="1"/>
  <c r="F30" i="14"/>
  <c r="H30" i="14" s="1"/>
  <c r="I30" i="14" s="1"/>
  <c r="K30" i="14" s="1"/>
  <c r="F29" i="14"/>
  <c r="H29" i="14" s="1"/>
  <c r="I29" i="14" s="1"/>
  <c r="K29" i="14" s="1"/>
  <c r="F28" i="14"/>
  <c r="H28" i="14" s="1"/>
  <c r="I28" i="14" s="1"/>
  <c r="K28" i="14" s="1"/>
  <c r="F27" i="14"/>
  <c r="H27" i="14" s="1"/>
  <c r="I27" i="14" s="1"/>
  <c r="K27" i="14" s="1"/>
  <c r="F26" i="14"/>
  <c r="H26" i="14" s="1"/>
  <c r="I26" i="14" s="1"/>
  <c r="K26" i="14" s="1"/>
  <c r="F25" i="14"/>
  <c r="H25" i="14" s="1"/>
  <c r="I25" i="14" s="1"/>
  <c r="K25" i="14" s="1"/>
  <c r="F24" i="14"/>
  <c r="H24" i="14" s="1"/>
  <c r="I24" i="14" s="1"/>
  <c r="K24" i="14" s="1"/>
  <c r="F23" i="14"/>
  <c r="H23" i="14" s="1"/>
  <c r="I23" i="14" s="1"/>
  <c r="K23" i="14" s="1"/>
  <c r="F22" i="14"/>
  <c r="H22" i="14" s="1"/>
  <c r="I22" i="14" s="1"/>
  <c r="K22" i="14" s="1"/>
  <c r="F21" i="14"/>
  <c r="H21" i="14" s="1"/>
  <c r="I21" i="14" s="1"/>
  <c r="K21" i="14" s="1"/>
  <c r="F20" i="14"/>
  <c r="H20" i="14" s="1"/>
  <c r="I20" i="14" s="1"/>
  <c r="K20" i="14" s="1"/>
  <c r="F19" i="14"/>
  <c r="H19" i="14" s="1"/>
  <c r="I19" i="14" s="1"/>
  <c r="K19" i="14" s="1"/>
  <c r="F18" i="14"/>
  <c r="H18" i="14" s="1"/>
  <c r="I18" i="14" s="1"/>
  <c r="K18" i="14" s="1"/>
  <c r="F17" i="14"/>
  <c r="H17" i="14" s="1"/>
  <c r="I17" i="14" s="1"/>
  <c r="K17" i="14" s="1"/>
  <c r="F16" i="14"/>
  <c r="H16" i="14" s="1"/>
  <c r="I16" i="14" s="1"/>
  <c r="K16" i="14" s="1"/>
  <c r="F15" i="14"/>
  <c r="H15" i="14" s="1"/>
  <c r="I15" i="14" s="1"/>
  <c r="K15" i="14" s="1"/>
  <c r="F14" i="14"/>
  <c r="H14" i="14" s="1"/>
  <c r="I14" i="14" s="1"/>
  <c r="K14" i="14" s="1"/>
  <c r="L41" i="14" l="1"/>
  <c r="L71" i="14"/>
  <c r="L95" i="14"/>
  <c r="L65" i="14"/>
  <c r="N65" i="14" s="1"/>
  <c r="L104" i="14"/>
  <c r="L17" i="14"/>
  <c r="P17" i="14" s="1"/>
  <c r="Q17" i="14" s="1"/>
  <c r="L20" i="14"/>
  <c r="P20" i="14" s="1"/>
  <c r="Q20" i="14" s="1"/>
  <c r="L50" i="14"/>
  <c r="P50" i="14" s="1"/>
  <c r="Q50" i="14" s="1"/>
  <c r="L53" i="14"/>
  <c r="P53" i="14" s="1"/>
  <c r="Q53" i="14" s="1"/>
  <c r="L68" i="14"/>
  <c r="N68" i="14" s="1"/>
  <c r="L83" i="14"/>
  <c r="L47" i="14"/>
  <c r="P47" i="14" s="1"/>
  <c r="Q47" i="14" s="1"/>
  <c r="L77" i="14"/>
  <c r="P77" i="14" s="1"/>
  <c r="Q77" i="14" s="1"/>
  <c r="L89" i="14"/>
  <c r="P89" i="14" s="1"/>
  <c r="Q89" i="14" s="1"/>
  <c r="L26" i="14"/>
  <c r="P26" i="14" s="1"/>
  <c r="Q26" i="14" s="1"/>
  <c r="L35" i="14"/>
  <c r="N35" i="14" s="1"/>
  <c r="L74" i="14"/>
  <c r="P74" i="14" s="1"/>
  <c r="Q74" i="14" s="1"/>
  <c r="L80" i="14"/>
  <c r="P80" i="14" s="1"/>
  <c r="Q80" i="14" s="1"/>
  <c r="L86" i="14"/>
  <c r="N86" i="14" s="1"/>
  <c r="L92" i="14"/>
  <c r="N92" i="14" s="1"/>
  <c r="L98" i="14"/>
  <c r="N98" i="14" s="1"/>
  <c r="L107" i="14"/>
  <c r="P107" i="14" s="1"/>
  <c r="Q107" i="14" s="1"/>
  <c r="L62" i="14"/>
  <c r="P62" i="14" s="1"/>
  <c r="Q62" i="14" s="1"/>
  <c r="L101" i="14"/>
  <c r="N101" i="14" s="1"/>
  <c r="L29" i="14"/>
  <c r="N29" i="14" s="1"/>
  <c r="L56" i="14"/>
  <c r="N56" i="14" s="1"/>
  <c r="P41" i="14"/>
  <c r="Q41" i="14" s="1"/>
  <c r="N41" i="14"/>
  <c r="N50" i="14"/>
  <c r="L14" i="14"/>
  <c r="L38" i="14"/>
  <c r="L44" i="14"/>
  <c r="P104" i="14"/>
  <c r="Q104" i="14" s="1"/>
  <c r="N104" i="14"/>
  <c r="N71" i="14"/>
  <c r="P71" i="14"/>
  <c r="Q71" i="14" s="1"/>
  <c r="N83" i="14"/>
  <c r="P83" i="14"/>
  <c r="Q83" i="14" s="1"/>
  <c r="N95" i="14"/>
  <c r="P95" i="14"/>
  <c r="Q95" i="14" s="1"/>
  <c r="L23" i="14"/>
  <c r="L32" i="14"/>
  <c r="L59" i="14"/>
  <c r="P101" i="14" l="1"/>
  <c r="Q101" i="14" s="1"/>
  <c r="N62" i="14"/>
  <c r="N26" i="14"/>
  <c r="P35" i="14"/>
  <c r="Q35" i="14" s="1"/>
  <c r="N53" i="14"/>
  <c r="P92" i="14"/>
  <c r="Q92" i="14" s="1"/>
  <c r="P65" i="14"/>
  <c r="Q65" i="14" s="1"/>
  <c r="P68" i="14"/>
  <c r="Q68" i="14" s="1"/>
  <c r="P56" i="14"/>
  <c r="Q56" i="14" s="1"/>
  <c r="N80" i="14"/>
  <c r="P29" i="14"/>
  <c r="Q29" i="14" s="1"/>
  <c r="N17" i="14"/>
  <c r="N20" i="14"/>
  <c r="N89" i="14"/>
  <c r="N77" i="14"/>
  <c r="N47" i="14"/>
  <c r="N74" i="14"/>
  <c r="N107" i="14"/>
  <c r="P98" i="14"/>
  <c r="Q98" i="14" s="1"/>
  <c r="P86" i="14"/>
  <c r="Q86" i="14" s="1"/>
  <c r="P23" i="14"/>
  <c r="Q23" i="14" s="1"/>
  <c r="N23" i="14"/>
  <c r="P44" i="14"/>
  <c r="Q44" i="14" s="1"/>
  <c r="N44" i="14"/>
  <c r="P38" i="14"/>
  <c r="Q38" i="14" s="1"/>
  <c r="N38" i="14"/>
  <c r="N59" i="14"/>
  <c r="P59" i="14"/>
  <c r="Q59" i="14" s="1"/>
  <c r="P14" i="14"/>
  <c r="Q14" i="14" s="1"/>
  <c r="N14" i="14"/>
  <c r="P32" i="14"/>
  <c r="Q32" i="14" s="1"/>
  <c r="N32" i="14"/>
  <c r="N134" i="14" l="1"/>
  <c r="Q134" i="14"/>
</calcChain>
</file>

<file path=xl/sharedStrings.xml><?xml version="1.0" encoding="utf-8"?>
<sst xmlns="http://schemas.openxmlformats.org/spreadsheetml/2006/main" count="301" uniqueCount="165">
  <si>
    <t>CONTROL DE CAMBIOS</t>
  </si>
  <si>
    <t>VERSIÓN</t>
  </si>
  <si>
    <t>FECHA</t>
  </si>
  <si>
    <t>DESCRIPCIÓN DE LA MODIFICACIÓN</t>
  </si>
  <si>
    <t>OBJETIVO</t>
  </si>
  <si>
    <t>ALCANCE</t>
  </si>
  <si>
    <t>DEFINICIONES Y SIGLAS</t>
  </si>
  <si>
    <t>POLÍTICAS DE OPERACIÓN Y ASPECTOS GENERALES</t>
  </si>
  <si>
    <t>PRODUCTO O SERVICIO</t>
  </si>
  <si>
    <t>SALIDAS
(Producto o Servicio)</t>
  </si>
  <si>
    <t>DESCRIPCIÓN</t>
  </si>
  <si>
    <t>CLIENTE</t>
  </si>
  <si>
    <t>NORMATIVIDAD Y/O DOCUMENTOS ASOCIADOS</t>
  </si>
  <si>
    <t>ACTIVIDAD</t>
  </si>
  <si>
    <t>FLUJOGRAMA</t>
  </si>
  <si>
    <t>DESCRIPCIÓN ACTIVIDAD</t>
  </si>
  <si>
    <t>RESPONSABLE</t>
  </si>
  <si>
    <t>FORMATO Y/O REGISTRO</t>
  </si>
  <si>
    <t>AUTORIZACIÓN</t>
  </si>
  <si>
    <t>TIEMPO</t>
  </si>
  <si>
    <t>todos los procesos misionales y de soporte</t>
  </si>
  <si>
    <t>Inicio del procedimiento</t>
  </si>
  <si>
    <t>1 día</t>
  </si>
  <si>
    <t>Establecer los reconocimientos contables de los hechos económicos generados en acuerdos de concesión.</t>
  </si>
  <si>
    <t>Inicia con la identificación de los acuerdos de concesión y termina con los reconocimientos contables derivados de dichos contratos.</t>
  </si>
  <si>
    <t>SI</t>
  </si>
  <si>
    <t>NO</t>
  </si>
  <si>
    <t>Diligenciar formato "CONCESIONES"</t>
  </si>
  <si>
    <t xml:space="preserve">FORMATO </t>
  </si>
  <si>
    <t>Es un acuerdo de concesión?
No.Fin
Si. Pregunta siguiente</t>
  </si>
  <si>
    <t>DADEP entregará activos al concesionario?
No. Actividad 2 
Si. Reclasifique contablemente de acuerdo con las políticas contables de operación de este procedimiento. Ir a actividad 2</t>
  </si>
  <si>
    <t>Los activos de infraestructura de transporte corresponden a los bienes de uso público, las propiedades, planta y equipo y los activos intangibles relacionados con las diferentes redes de transporte y para el DADEP la infraestructura urbana que soporta sistemas de transporte público.</t>
  </si>
  <si>
    <t>intangibles</t>
  </si>
  <si>
    <t xml:space="preserve"> Determinar la adquisición de activos en concesión</t>
  </si>
  <si>
    <t>Establecer las construcciones en curso concesiones, adquisiciones, mejoras y/o rehabilitaciones.</t>
  </si>
  <si>
    <t>Determinar el pasivo financiero, es decir,  DADEP está obligado a girar recursos cuantificables al concesionario</t>
  </si>
  <si>
    <t>Verificar si hay una contraprestación del DADEP al concesionario (cesión de derechos  de explotación de activos en concesión)</t>
  </si>
  <si>
    <t>Establecer los derechos de los ingresos por la explotación de los activos en concesión que tiene el DADEP y los gastos de operación y mantenimiento que deba asumir el DADEP</t>
  </si>
  <si>
    <t>Fin</t>
  </si>
  <si>
    <t>Profesional de los proceso Subdirección de Gestión Inmobiliaria y del Espacio Público</t>
  </si>
  <si>
    <t>Acuerdo de concesión terminó?
SI Realizar las reclasificaciones establecidas en las políticas de operación de este procedimiento
NO ir a actividad 2</t>
  </si>
  <si>
    <t xml:space="preserve"> - La normativa asociada al procedimiento se puede consultar en el siguiente vinculo: Matriz de requisitos legales y normativos 
 - Los documentos  asociados al procedimiento se pueden consultar en el siguiente vinculo: Listado Maestro de Documentos.
 - Los registros asociados al procedimiento se pueden consultar en el siguiente vinculo: Listado Maestro de registros/ Cuadro de Caracterización Documental
 - Las disposiciones de almacenamiento y archivo se pueden consultar en el siguiente vinculo: Tablas de Retención Documental.</t>
  </si>
  <si>
    <r>
      <rPr>
        <b/>
        <sz val="10"/>
        <rFont val="Museo Sans Condensed"/>
      </rPr>
      <t>Asociaciones Público Privadas</t>
    </r>
    <r>
      <rPr>
        <sz val="10"/>
        <rFont val="Museo Sans Condensed"/>
      </rPr>
      <t>: El artículo primero de la Ley 1508 de 2012 las define así: "</t>
    </r>
    <r>
      <rPr>
        <i/>
        <sz val="10"/>
        <rFont val="Museo Sans Condensed"/>
      </rPr>
      <t>son un instrumento de vinculación de capital privado, que se materializan en un contrato entre una entidad estatal y una persona natural o jurídica de derecho privado, para la provisión de bienes públicos y de sus servicios relacionados, que involucra la retención y transferencia de riesgos entre las partes y mecanismos de pago, relacionados con la disponibilidad y el nivel de servicio de la infraestructura y/o servicio".</t>
    </r>
  </si>
  <si>
    <r>
      <t>Concesionario:</t>
    </r>
    <r>
      <rPr>
        <sz val="10"/>
        <rFont val="Museo Sans Condensed"/>
      </rPr>
      <t xml:space="preserve"> Entidad o empresa que explota por su cuenta el producto, servicio, marca, patente, etc.</t>
    </r>
  </si>
  <si>
    <r>
      <rPr>
        <b/>
        <sz val="10"/>
        <rFont val="Museo Sans Condensed"/>
      </rPr>
      <t>Construcción:</t>
    </r>
    <r>
      <rPr>
        <sz val="10"/>
        <rFont val="Museo Sans Condensed"/>
      </rPr>
      <t xml:space="preserve"> Etapa en la cual se fabrica un activo o un conjunto de activos (infraestructura)</t>
    </r>
  </si>
  <si>
    <r>
      <rPr>
        <u/>
        <sz val="10"/>
        <rFont val="Museo Sans 300"/>
        <family val="3"/>
      </rPr>
      <t>Medición posterior de bienes entregados al concesionario</t>
    </r>
    <r>
      <rPr>
        <sz val="10"/>
        <rFont val="Museo Sans 300"/>
        <family val="3"/>
      </rPr>
      <t>: Las bienes entregados por el DADEP al concesionario se continúan depreciando, amortizando y/o deteriorando, de acuerdo con las políticas contables y de operación de la entidad.
A. Depreciación propiedades, planta y equipo. La entidad concedente registrará la depreciación de las propiedades, planta y equipo, en concesión, debitando la subcuenta que identifique el tipo de red de la cuenta 5375-DEPRECIACIÓN DE BIENES DE USO PÚBLICO EN SERVICIO - CONCESIONES o la subcuenta 536016-Propiedades, planta y equipo en concesión de la cuenta 5360-DEPRECIACIÓN DE PROPIEDADES, PLANTA Y EQUIPO y acreditando la subcuenta que corresponda de la cuenta la subcuenta 168516-Propiedades, planta y equipo en concesión de la cuenta 1685-DEPRECIACIÓN ACUMULADA DE PROPIEDADES, PLANTA Y EQUIPO (CR).
B. Depreciación bienes de uso público. La entidad concedente registrará la depreciación de los bienes de uso público, en concesión, debitando la subcuenta que identifique el tipo de red de la cuenta 5375-DEPRECIACIÓN DE BIENES DE USO PÚBLICO EN SERVICIO - CONCESIONES o la subcuenta 536016-Propiedades, planta y equipo en concesión de la cuenta 5360-DEPRECIACIÓN DE PROPIEDADES, PLANTA Y EQUIPO y acreditando la subcuenta que corresponda de la cuenta 1787-DEPRECIACIÓN ACUMULADA DE BIENES DE USO PÚBLICO EN SERVICIO - CONCESIONES (CR). 
C. Amortización Intangibles. El DADEP registrará la amortización de los activos intangibles en concesión debitando la subcuenta 536609-Activos intangibles en concesión de la cuenta 5366-AMORTIZACIÓN DE ACTIVOS INTANGIBLES y acreditando la subcuenta 197511-Activos intangibles en concesión de la cuenta 1975-AMORTIZACIÓN ACUMULADA DE ACTIVOS INTANGIBLES (CR).
D. Deterioro propiedades, planta y equipo. La entidad concedente registrará los valores relacionados con el deterioro de valor de las propiedades, planta y equipo , en concesión, debitando la subcuenta que corresponda de la cuenta  cuenta 5351-DETERIORO DE PROPIEDADES, PLANTA Y EQUIPO y acreditando la subcuenta que corresponda de la subcuenta 169522-Propiedades, planta y equipo en concesión de la cuenta 1695-DETERIORO ACUMULADO DE PROPIEDADES, PLANTA Y EQUIPO (CR).
E. Deterioro bienes de uso público. La entidad concedente registrará los valores relacionados con el deterioro de valor de los bienes de uso público, en concesión, debitando la subcuenta que corresponda de la cuenta 5376-DETERIORO DE BIENES DE USO PÚBLICO -CONCESIONES y acreditando la subcuenta que corresponda de la cuenta 1791-DETERIORO ACUMULADO DE BIENES DE USO PÚBLICO -CONCESIONES (CR),.
F. Deterioro activos intangibles. La entidad concedente registrará los valores relacionados con el deterioro de valor de los activos intangibles, en concesión, debitando la subcuenta 535711-Activos intangibles en concesión de la cuenta 5357-DETERIORO DE ACTIVOS INTANGIBLES y acreditando la subcuenta que corresponda de la subcuenta 197611-Activos intangibles en concesión de la cuenta 1976-DETERIORO ACUMULADO DE ACTIVOS INTANGIBLES (CR).</t>
    </r>
  </si>
  <si>
    <t>Establecer bienes y servicios pagados por anticipado y/o anticipos al concesionario desde el patrimonio autónomo.</t>
  </si>
  <si>
    <t>Para los acuerdos de concesión se revelará lo siguiente: i) descripción del acuerdo de concesión; ii) saldo del patrimonio autónomo de los recursos del DADEP; III) saldo del pasivo diferido y su amortización en el periodo contable; iv) saldo del pasivo financiero.</t>
  </si>
  <si>
    <t>Profesional Subdirección de Gestión Inmobiliaria y del Espacio Público y Profesional Gestión Corporativa</t>
  </si>
  <si>
    <t>Profesional del proceso Subdirección de Gestión Inmobiliaria y del Espacio Público</t>
  </si>
  <si>
    <t>FORMATO</t>
  </si>
  <si>
    <t>Muebles (Mobiliario urbano)</t>
  </si>
  <si>
    <t>3 días</t>
  </si>
  <si>
    <r>
      <rPr>
        <u/>
        <sz val="10"/>
        <rFont val="Museo Sans 300"/>
        <family val="3"/>
      </rPr>
      <t xml:space="preserve">Terminación anticipada del acuerdo de concesión
</t>
    </r>
    <r>
      <rPr>
        <sz val="10"/>
        <rFont val="Museo Sans 300"/>
        <family val="3"/>
      </rPr>
      <t>El DADEP a) dará de baja en cuentas los pasivos asociados a los activos en concesión; b) reclasificará en la categoría que corresponda los activos en concesión; c) registrará el recaudo de los recursos de la entidad concedente en patrimonios autónomos constituidos por los concesionarios, si los hubiere; d) reconocerá o revelará, según corresponda, los activos, pasivos, ingresos, gastos, activos contingentes o pasivos contingentes que se originen por la terminación anticipada del acuerdo de concesión; y e) entregará los activos en concesión a la entidad titular, cuando sea el caso.</t>
    </r>
    <r>
      <rPr>
        <sz val="10"/>
        <rFont val="Museo Sans 300"/>
        <family val="3"/>
      </rPr>
      <t xml:space="preserve">
</t>
    </r>
  </si>
  <si>
    <r>
      <rPr>
        <u/>
        <sz val="10"/>
        <rFont val="Museo Sans 300"/>
        <family val="3"/>
      </rPr>
      <t>Operaciones recíprocas</t>
    </r>
    <r>
      <rPr>
        <sz val="10"/>
        <rFont val="Museo Sans 300"/>
        <family val="3"/>
      </rPr>
      <t xml:space="preserve">
El ingreso de la entidad concedente con el gasto de la tesorería centralizada por la transferencia de los recursos a patrimonios autónomos constituidos por concesionarios y por los recursos transferidos para el pago de garantías de flujo de ingresos mínimos al concesionario.</t>
    </r>
  </si>
  <si>
    <r>
      <rPr>
        <b/>
        <sz val="10"/>
        <rFont val="Museo Sans Condensed"/>
      </rPr>
      <t>Amortización del pasivo diferido</t>
    </r>
    <r>
      <rPr>
        <sz val="10"/>
        <rFont val="Museo Sans Condensed"/>
      </rPr>
      <t>.Se amortizará el pasivo diferido y reconocerá un ingreso, para lo cual tendrá en cuenta el plazo del acuerdo de concesión. Cuando el plazo corresponda a un periodo fijo de explotación, la amortización del pasivo diferido se realizará, de manera lineal, durante el plazo convenido. Por su parte, cuando el plazo corresponda a un periodo variable de explotación, dado que la finalización del acuerdo de concesión depende de una variable (por ejemplo, nivel de ingresos o kilómetros recorridos), el pasivo diferido se amortizará en función de dicha variable</t>
    </r>
    <r>
      <rPr>
        <i/>
        <sz val="10"/>
        <rFont val="Museo Sans Condensed"/>
      </rPr>
      <t>(Procedimiento Contable para el Registro de los Hechos Económicos Relacionados con los Acuerdos de Concesión de Infraestructura de Transporte Marco Normativo para Entidades e Gobierno)</t>
    </r>
  </si>
  <si>
    <r>
      <rPr>
        <b/>
        <sz val="10"/>
        <rFont val="Museo Sans Condensed"/>
      </rPr>
      <t>Aprovechamiento del espacio público</t>
    </r>
    <r>
      <rPr>
        <sz val="10"/>
        <rFont val="Museo Sans Condensed"/>
      </rPr>
      <t>: Es el desarrollo de actividades con motivación económica en los elementos constitutivos y complementarios del espacio público del Distrito Capital, previo contrato o acto administrativo de la Entidad Gestora del Aprovechamiento Económico del Espacio Público. (Decreto Distrital  552 de 2018,</t>
    </r>
    <r>
      <rPr>
        <i/>
        <sz val="10"/>
        <rFont val="Museo Sans Condensed"/>
      </rPr>
      <t>" Por medio del cual se establece el Marco Regulatorio del Aprovechamiento Económico del Espacio Público en el Distrito Capital de Bogotá y se dictan otras disposiciones</t>
    </r>
    <r>
      <rPr>
        <sz val="10"/>
        <rFont val="Museo Sans Condensed"/>
      </rPr>
      <t>".)</t>
    </r>
  </si>
  <si>
    <r>
      <rPr>
        <b/>
        <sz val="10"/>
        <rFont val="Museo Sans Condensed"/>
      </rPr>
      <t>Activos en concesión:</t>
    </r>
    <r>
      <rPr>
        <sz val="10"/>
        <rFont val="Museo Sans Condensed"/>
      </rPr>
      <t xml:space="preserve"> Son aquellos utilizados en la prestación del servicio o para uso privado, los cuales pueden ser proporcionados por el concesionario o por la entidad concedente. En el primer caso, el concesionario puede construir, desarrollar o adquirir dichos activos. En el segundo caso, los activos en concesión pueden estar relacionados con activos existentes en la entidad concedente y/o la mejora o rehabilitación que se les haga a estos bienes.</t>
    </r>
    <r>
      <rPr>
        <i/>
        <sz val="10"/>
        <rFont val="Museo Sans Condensed"/>
      </rPr>
      <t xml:space="preserve"> ( Normas para el Reconocimiento, Medición, evelación y Presentación de los Hechos Económicos, para entidades de gobierno.)</t>
    </r>
  </si>
  <si>
    <r>
      <t xml:space="preserve">Contrato de administración, mantenimiento y aprovechamiento económico del espacio público. </t>
    </r>
    <r>
      <rPr>
        <sz val="10"/>
        <rFont val="Museo Sans Condensed"/>
      </rPr>
      <t xml:space="preserve"> Es el negocio jurídico generador de obligaciones suscrito entre la Entidad Gestora del Aprovechamiento Económico del Espacio Público competente y una persona natural o jurídica, previsto en el ordenamiento jurídico, cuyo objeto es conceder el uso, goce y disfrute, bajo ciertas condiciones, de uno o varios espacios públicos, susceptibles de ser entregados en administración, mantenimiento y aprovechamiento económico, según las normas vigentes y de manera temporal.</t>
    </r>
    <r>
      <rPr>
        <b/>
        <sz val="10"/>
        <rFont val="Museo Sans Condensed"/>
      </rPr>
      <t xml:space="preserve">  </t>
    </r>
    <r>
      <rPr>
        <i/>
        <sz val="10"/>
        <rFont val="Museo Sans Condensed"/>
      </rPr>
      <t>(Decreto Distrital  552 de 2018," Por medio del cual se establece el Marco Regulatorio del Aprovechamiento Económico del Espacio Público en el Distrito Capital de Bogotá y se dictan otras disposiciones".)</t>
    </r>
  </si>
  <si>
    <r>
      <rPr>
        <b/>
        <sz val="10"/>
        <rFont val="Museo Sans Condensed"/>
      </rPr>
      <t>Construcciones en curso-Bienes de uso público en concesión</t>
    </r>
    <r>
      <rPr>
        <sz val="10"/>
        <rFont val="Museo Sans Condensed"/>
      </rPr>
      <t>: Representa el valor de los bienes de uso público en construcción amparados en acuerdos de concesión, así como el valor de los terrenos relacionados con estos.</t>
    </r>
    <r>
      <rPr>
        <i/>
        <sz val="10"/>
        <rFont val="Museo Sans Condensed"/>
      </rPr>
      <t xml:space="preserve"> (Catálogo General de Cuentas, para entidades de gobierno, expedido por la Contaduría General de la Nación).</t>
    </r>
  </si>
  <si>
    <r>
      <rPr>
        <b/>
        <sz val="10"/>
        <rFont val="Museo Sans Condensed"/>
      </rPr>
      <t xml:space="preserve">Costo: </t>
    </r>
    <r>
      <rPr>
        <sz val="10"/>
        <rFont val="Museo Sans Condensed"/>
      </rPr>
      <t xml:space="preserve">Corresponde a los valores directamente atribuibles a la construcción, desarrollo, adquisición, mejora o rehabilitación del activo para que pueda operar de la forma prevista, incluyendo el margen del concesionario por tales conceptos, de conformidad con los términos del acuerdo. </t>
    </r>
    <r>
      <rPr>
        <i/>
        <sz val="10"/>
        <rFont val="Museo Sans Condensed"/>
      </rPr>
      <t>(Normas para el Reconocimiento, Medición, evelación y Presentación de los Hechos Económicos, para entidades de gobierno, Capítulo V)</t>
    </r>
  </si>
  <si>
    <r>
      <rPr>
        <b/>
        <sz val="10"/>
        <rFont val="Museo Sans Condensed"/>
      </rPr>
      <t>Cuenta 1706 BIENES DE USO PÚBLICO EN CONSTRUCCIÓN - CONCESIONES:</t>
    </r>
    <r>
      <rPr>
        <sz val="10"/>
        <rFont val="Museo Sans Condensed"/>
      </rPr>
      <t xml:space="preserve"> Representa el valor de los bienes de uso público en servicio amparados en acuerdos de concesión. Representa el valor de los bienes de uso público en construcción amparados en acuerdos de concesión, así como el valor de los terrenos relacionados con estos. (</t>
    </r>
    <r>
      <rPr>
        <i/>
        <sz val="10"/>
        <rFont val="Museo Sans Condensed"/>
      </rPr>
      <t>Catálogo General de Cuentas, para entidades de gobierno, expedido por la Contaduría General de la Nación).</t>
    </r>
  </si>
  <si>
    <r>
      <rPr>
        <b/>
        <sz val="10"/>
        <rFont val="Museo Sans Condensed"/>
      </rPr>
      <t>Cuenta 1711 BIENES DE USO PÚBLICO EN SERVICIO - CONCESIONES:</t>
    </r>
    <r>
      <rPr>
        <sz val="10"/>
        <rFont val="Museo Sans Condensed"/>
      </rPr>
      <t xml:space="preserve"> Representa el valor de los bienes de uso público en servicio amparados en acuerdos de concesión.</t>
    </r>
    <r>
      <rPr>
        <i/>
        <sz val="10"/>
        <rFont val="Museo Sans Condensed"/>
      </rPr>
      <t xml:space="preserve">  (Catálogo General de Cuentas, para entidades de gobierno, expedido por la Contaduría General de la Nación).</t>
    </r>
  </si>
  <si>
    <r>
      <rPr>
        <b/>
        <sz val="10"/>
        <rFont val="Museo Sans Condensed"/>
      </rPr>
      <t xml:space="preserve">De la reversión: </t>
    </r>
    <r>
      <rPr>
        <sz val="10"/>
        <rFont val="Museo Sans Condensed"/>
      </rPr>
      <t>En los contratos de explotación o concesión de bienes estatales se pactará que, al finalizar el término de la explotación o concesión, los elementos y bienes directamente afectados a la misma pasen a ser propiedad de la entidad contratante, sin que por ello ésta deba efectuar compensación alguna. Ley 80 de 1993.</t>
    </r>
  </si>
  <si>
    <r>
      <rPr>
        <b/>
        <sz val="10"/>
        <rFont val="Museo Sans Condensed"/>
      </rPr>
      <t xml:space="preserve">Entidad concedente: </t>
    </r>
    <r>
      <rPr>
        <sz val="10"/>
        <rFont val="Museo Sans Condensed"/>
      </rPr>
      <t>Aquella que tiene el control de los activos en concesión, de los cuales espera obtener un potencial de servicio o generar beneficios económicos futuros, y que asume los riesgos y pasivos asociados a dichos activos. Lo anterior, con independencia de que la entidad concedente tenga la titularidad legal de los activos en concesión o suscriba el acuerdo de concesión</t>
    </r>
    <r>
      <rPr>
        <i/>
        <sz val="10"/>
        <rFont val="Museo Sans Condensed"/>
      </rPr>
      <t>. (Procedimiento Contable para el Registro de los Hechos Económicos Relacionados con los Acuerdos de Concesión de Infraestructura de Transporte Marco Normativo para Entidades e Gobierno)</t>
    </r>
    <r>
      <rPr>
        <sz val="10"/>
        <rFont val="Museo Sans Condensed"/>
      </rPr>
      <t>.</t>
    </r>
  </si>
  <si>
    <r>
      <rPr>
        <b/>
        <sz val="10"/>
        <rFont val="Museo Sans Condensed"/>
      </rPr>
      <t xml:space="preserve">Entidad Contable Pública: </t>
    </r>
    <r>
      <rPr>
        <sz val="10"/>
        <rFont val="Museo Sans Condensed"/>
      </rPr>
      <t>Es la unidad mínima productora de información que se caracteriza por ser una unidad jurídica, administrativa o económica que: a) desarrolla funciones de cometido estatal, b) controla recursos públicos, c) debe realizar una gestión eficiente de los recursos públicos que controla, d) está sujeta a diversas formas de control y e) está obligada a rendir cuentas sobre el uso de los recursos y el mantenimiento del patrimonio público</t>
    </r>
    <r>
      <rPr>
        <i/>
        <sz val="10"/>
        <rFont val="Museo Sans Condensed"/>
      </rPr>
      <t>.( Referente Teórico y Metodológico de la Regulación Contable Pública, expedido  por la Contaduría General de la Nación".</t>
    </r>
  </si>
  <si>
    <r>
      <rPr>
        <b/>
        <sz val="10"/>
        <rFont val="Museo Sans Condensed"/>
      </rPr>
      <t>Entes Públicos Distritales:</t>
    </r>
    <r>
      <rPr>
        <sz val="10"/>
        <rFont val="Museo Sans Condensed"/>
      </rPr>
      <t xml:space="preserve"> Son aquellos que conforman la ECP Bogotá D.C.; estos se denominan también Entes Públicos o solamente Entes.      
Los entes contables públicos distritales son: 
•	Las Secretarías de Despacho
•	Los Departamentos Administrativos
•	Las Unidades Administrativas Especiales sin Personería Jurídica
•	Los Órganos de Control a excepción de la Contraloría de Bogotá D.C. 
•	Los Fondos de Desarrollo Local
•	Otros Fondos y Entes
</t>
    </r>
    <r>
      <rPr>
        <i/>
        <sz val="10"/>
        <rFont val="Museo Sans Condensed"/>
      </rPr>
      <t>(Manual de Políticas Contables de Bogotá D.C.)</t>
    </r>
  </si>
  <si>
    <r>
      <rPr>
        <b/>
        <sz val="10"/>
        <rFont val="Museo Sans Condensed"/>
      </rPr>
      <t>Entidad Contable Pública Bogotá D.C:</t>
    </r>
    <r>
      <rPr>
        <sz val="10"/>
        <rFont val="Museo Sans Condensed"/>
      </rPr>
      <t xml:space="preserve">  La unidad mínima productora de información que se caracteriza por ser una unidad jurídica, administrativa o económica… Que debe desarrollar el proceso contable y producir estados, informes y reportes contables con base en las normas que expida el Contador General de la Nación. Está conformada por los entes públicos distritales</t>
    </r>
    <r>
      <rPr>
        <i/>
        <sz val="10"/>
        <rFont val="Museo Sans Condensed"/>
      </rPr>
      <t>. (Manual de Políticas Contables de Bogotá D.C.)</t>
    </r>
  </si>
  <si>
    <r>
      <rPr>
        <b/>
        <sz val="10"/>
        <rFont val="Museo Sans Condensed"/>
      </rPr>
      <t xml:space="preserve">Fiducia Mercantil: </t>
    </r>
    <r>
      <rPr>
        <sz val="10"/>
        <rFont val="Museo Sans Condensed"/>
      </rPr>
      <t>La fiducia mercantil implica la constitución de un patrimonio autónomo al que se le transfiere la propiedad de los recursos destinados a cumplir la finalidad del negocio fiduciario, por lo que el fiduciario los mantiene separados contablemente de sus recursos propios y de aquellos pertenecientes a otros fideicomisos. A su vez, para la entidad se genera un derecho en fideicomiso en la medida en que la transferencia de la propiedad no es plena sino instrumental, es decir, la necesaria para cumplir la finalidad que se persigue con el negocio fiduciario.</t>
    </r>
    <r>
      <rPr>
        <i/>
        <sz val="10"/>
        <rFont val="Museo Sans Condensed"/>
      </rPr>
      <t xml:space="preserve"> "Procedimiento Contable para el Registro de los Recursos Entregados en Administración Marco Normativo para Entidades de Gobierno"</t>
    </r>
    <r>
      <rPr>
        <sz val="10"/>
        <rFont val="Museo Sans Condensed"/>
      </rPr>
      <t>, expedido por la Contaduría General de la Nación.</t>
    </r>
  </si>
  <si>
    <r>
      <rPr>
        <b/>
        <sz val="10"/>
        <rFont val="Museo Sans Condensed"/>
      </rPr>
      <t>Acuerdo de concesión:</t>
    </r>
    <r>
      <rPr>
        <sz val="10"/>
        <rFont val="Museo Sans Condensed"/>
      </rPr>
      <t xml:space="preserve"> Es un acuerdo vinculante entre una entidad concedente y un concesionario, en el que este último utiliza o explota un activo en concesión o un derecho para proporcionar un servicio en nombre de la entidad concedente o para desarrollar una actividad reservada a la entidad concedente, a cambio de una contraprestación por la inversión realizada, por los servicios prestados o por la actividad desarrollada, durante el plazo del acuerdo de concesión, aunque en ocasiones se pueda generar una contraprestación a favor de la entidad concedente. También se consideran acuerdos de concesión aquellos acuerdos vinculantes mediante los cuales el concesionario utiliza o explota un activo en concesión o un derecho, para uso privado. Lo anterior, con independencia de que el acuerdo vinculante tenga la forma legal de un contrato de concesión</t>
    </r>
    <r>
      <rPr>
        <i/>
        <sz val="10"/>
        <rFont val="Museo Sans Condensed"/>
      </rPr>
      <t>.( Normas para el Reconocimiento, Medición, evelación y Presentación de los Hechos Económicos, para entidades de gobierno,).</t>
    </r>
  </si>
  <si>
    <r>
      <rPr>
        <b/>
        <sz val="10"/>
        <rFont val="Museo Sans Condensed"/>
      </rPr>
      <t>Remuneración</t>
    </r>
    <r>
      <rPr>
        <sz val="10"/>
        <rFont val="Museo Sans Condensed"/>
      </rPr>
      <t>: La remuneración puede consistir en derechos, tarifas, tasas, valorización, o en la participación que se le otorgue al concesionario en la explotación del bien, o en una suma periódica, única o porcentual. Ley 80 de 1993.</t>
    </r>
  </si>
  <si>
    <r>
      <rPr>
        <b/>
        <sz val="10"/>
        <rFont val="Museo Sans Condensed"/>
      </rPr>
      <t>Recursos de la entidad concedente en patrimonios autónomos constituidos por concesionarios privados:</t>
    </r>
    <r>
      <rPr>
        <sz val="10"/>
        <rFont val="Museo Sans Condensed"/>
      </rPr>
      <t xml:space="preserve"> Representa los recursos en efectivo que controla la entidad que actúa como concedente y que, en virtud del acuerdo de concesión, se encuentran en patrimonios autónomos constituidos por concesionarios privados, los cuales provienen, por ejemplo, de recursos entregados por la entidad concedente, de manera directa o a través de la tesorería centralizada y de los rendimientos financieros generados.</t>
    </r>
    <r>
      <rPr>
        <i/>
        <sz val="10"/>
        <rFont val="Museo Sans Condensed"/>
      </rPr>
      <t xml:space="preserve"> (Catálogo General de Cuentas, para entidades de gobierno, expedido por la Contaduría General de la Nación).
</t>
    </r>
  </si>
  <si>
    <r>
      <t xml:space="preserve">Activo: </t>
    </r>
    <r>
      <rPr>
        <sz val="10"/>
        <rFont val="Museo Sans Condensed"/>
      </rPr>
      <t xml:space="preserve">Son recursos controlados por la entidad que resultan de un evento pasado y de los cuales se espera obtener potencial de servicio o generar beneficios económicos futuros. Un recurso controlado es un elemento que otorga, entre otros, un derecho a: a) usar un bien para prestar servicios, b) ceder el uso para que un tercero preste un servicio, c) convertir el recurso en efectivo a través de su disposición, d) beneficiarse de la revalorización de los recursos, o e) recibir una corriente de flujos de efectivo. </t>
    </r>
    <r>
      <rPr>
        <i/>
        <sz val="10"/>
        <rFont val="Museo Sans Condensed"/>
      </rPr>
      <t>(Marco Conceptual para la Preparación y Presentación de Información Financiera, para entidades de gobierno,, expedido por la Contaduría General de la Nación).</t>
    </r>
  </si>
  <si>
    <r>
      <rPr>
        <b/>
        <sz val="10"/>
        <rFont val="Museo Sans Condensed"/>
      </rPr>
      <t xml:space="preserve">Potencial de servicio de un activo: </t>
    </r>
    <r>
      <rPr>
        <sz val="10"/>
        <rFont val="Museo Sans Condensed"/>
      </rPr>
      <t xml:space="preserve">Es la capacidad que tiene dicho recurso para prestar servicios que contribuyen a la consecución de los objetivos de la entidad sin generar, necesariamente, flujos de efectivo.   </t>
    </r>
    <r>
      <rPr>
        <i/>
        <sz val="10"/>
        <rFont val="Museo Sans Condensed"/>
      </rPr>
      <t>(Marco Conceptual para la Preparación y Presentación de Información Financiera, para entidades de gobierno,, expedido por la Contaduría General de la Nación).</t>
    </r>
  </si>
  <si>
    <r>
      <rPr>
        <b/>
        <sz val="10"/>
        <rFont val="Museo Sans Condensed"/>
      </rPr>
      <t>Pasivo financiero</t>
    </r>
    <r>
      <rPr>
        <sz val="10"/>
        <rFont val="Museo Sans Condensed"/>
      </rPr>
      <t xml:space="preserve">: Obligación incondicional  de la entidad concedente de pagar al concesionario (con efectivo o con otro activo financiero) por la construcción, desarrollo, adquisición, mejora o rehabilitación de un activo en concesión. </t>
    </r>
    <r>
      <rPr>
        <i/>
        <sz val="10"/>
        <rFont val="Museo Sans Condensed"/>
      </rPr>
      <t>( Procedimiento Contable para el Registro de los Hechos Económicos Relacionados con los Acuerdos de Concesión de Infraestructura de Transporte Marco Normativo para Entidades e Gobierno)</t>
    </r>
  </si>
  <si>
    <r>
      <rPr>
        <b/>
        <sz val="10"/>
        <rFont val="Museo Sans Condensed"/>
      </rPr>
      <t>Pasivo diferido por los ingresos que surgen.</t>
    </r>
    <r>
      <rPr>
        <sz val="10"/>
        <rFont val="Museo Sans Condensed"/>
      </rPr>
      <t xml:space="preserve"> Se genera cuando el DADEP no tenga una obligación incondicional de pagar (con efectivo o con otro activo financiero) al concesionario por la construcción, desarrollo, adquisición, mejora o rehabilitación de un activo en concesión y, en lugar de ello, le cede el derecho a obtener ingresos por la explotación de dicho activo o de otro activo generador de ingresos,</t>
    </r>
    <r>
      <rPr>
        <i/>
        <sz val="10"/>
        <rFont val="Museo Sans Condensed"/>
      </rPr>
      <t xml:space="preserve"> (Procedimiento Contable para el Registro de los Hechos Económicos Relacionados con los Acuerdos de Concesión de Infraestructura de Transporte Marco Normativo para Entidades e Gobierno)</t>
    </r>
  </si>
  <si>
    <r>
      <rPr>
        <b/>
        <sz val="10"/>
        <rFont val="Museo Sans Condensed"/>
      </rPr>
      <t>Contrato de concesión</t>
    </r>
    <r>
      <rPr>
        <sz val="10"/>
        <rFont val="Museo Sans Condensed"/>
      </rPr>
      <t xml:space="preserve">: Son contratos de concesión los que celebran las entidades estatales con el objeto de otorgar a una persona llamada concesionario la prestación, operación explotación, organización o gestión, total o parcial, de un servicio público, o la construcción, explotación o conservación total o parcial, de una obra o bien destinados al servicio o uso público, así como todas aquellas actividades necesarias para la adecuada prestación o funcionamiento de la obra o servicio por cuenta y riesgo del concesionario y bajo la vigilancia y control de la entidad concedente, a cambio de una remuneración que puede consistir en derechos, tarifas, tasas, valorización, o en la participación que se le otorgue en la explotación del bien, o en una suma periódica, única o porcentual y, en general, en cualquier otra modalidad de contraprestación que las partes acuerden". Ley 80 de 1993..
En la Sentencia C-068 de 2009 se define el contrato de concesión como una herramienta mediante la cual una entidad estatal, primera obligada a la prestación de un servicio público, confía la prestación del mismo a manera de delegación, a una persona, generalmente un particular, denominada concesionario, quien actúa en nombre y a riesgo propio en la operación, explotación, prestación, organización o gestión de un servicio público, bien sea de manera parcial o total. Los contratos de concesión son, entonces, instrumentos a través de los cuales el Estado promueve el concurso de la inversión privada para el cumplimiento de sus fines. </t>
    </r>
  </si>
  <si>
    <r>
      <rPr>
        <b/>
        <sz val="10"/>
        <rFont val="Museo Sans Condensed"/>
      </rPr>
      <t>Mejora/rehabilitación</t>
    </r>
    <r>
      <rPr>
        <sz val="10"/>
        <rFont val="Museo Sans Condensed"/>
      </rPr>
      <t xml:space="preserve">: El mejoramiento y rehabilitación son erogaciones en que incurre la entidad para aumentar la vida útil del activo, ampliar su eficiencia operativa, mejorar la calidad de los servicios o reducir significativamente los costos. ( </t>
    </r>
    <r>
      <rPr>
        <i/>
        <sz val="10"/>
        <rFont val="Museo Sans Condensed"/>
      </rPr>
      <t>Normas para el Reconocimiento, Medición, evelación y Presentación de los Hechos Económicos, para entidades de gobierno,).</t>
    </r>
  </si>
  <si>
    <r>
      <rPr>
        <b/>
        <sz val="10"/>
        <rFont val="Museo Sans Condensed"/>
      </rPr>
      <t>Mantenimiento</t>
    </r>
    <r>
      <rPr>
        <sz val="10"/>
        <rFont val="Museo Sans Condensed"/>
      </rPr>
      <t>: El mantenimiento son erogaciones en que incurre la entidad con el fin de conservar la capacidad normal de uso del activo, sin ampliar su eficiencia operativa, mejorar la calidad de los servicios ni reducir significativamente los costos.  (</t>
    </r>
    <r>
      <rPr>
        <i/>
        <sz val="10"/>
        <rFont val="Museo Sans Condensed"/>
      </rPr>
      <t xml:space="preserve"> Normas para el Reconocimiento, Medición, evelación y Presentación de los Hechos Económicos, para entidades de gobierno,).</t>
    </r>
  </si>
  <si>
    <r>
      <t>De conformidad con el  Concepto No. 20231100016833 del 30 de marzo de 2023, expedido por la Oficina  Jurídica del DADEP, la norma contable que aplica al DADEP para reconocer los hechos económicos derivados de los contratos de concesión corresponde a el Procedimiento Acuerdos de Concesión de Infraestructura de Transporte para entidades de gobierno, expedido por la Contaduría General de la Nación (CGN).
El citado concepto indica, entre otros aspectos, que "</t>
    </r>
    <r>
      <rPr>
        <i/>
        <sz val="10"/>
        <rFont val="Museo Sans 300"/>
        <family val="3"/>
      </rPr>
      <t xml:space="preserve">el numeral 10 del Artículo 4°. Integración de la infraestructura de transporte de la Ley 1682 de 2013 señala lo siguiente: "10. La infraestructura urbana que soporta sistemas de transporte público, sistemas integrados de transporte masivo, sistemas estratégicos de transporte público y sistemas integrados de transporte público; el espacio público que lo conforman andenes, separadores, zonas verdes, áreas de control ambiental, áreas de parqueo ocasional, así como ciclorrutas, paraderos, terminales, estaciones y plataformas tecnológicas".
</t>
    </r>
    <r>
      <rPr>
        <sz val="10"/>
        <rFont val="Museo Sans 300"/>
        <family val="3"/>
      </rPr>
      <t xml:space="preserve">
Los códigos contables utilizados en este procedimiento corresponden al Catálogo General de Cuentas para entidades de gobierno versión 16, expedido por la Contaduría General de la Nación, si se presenta alguna modificación no se requiere actualizar el documento, pero se recomienda a la Subdirección de Gestión Corporativa a  revisar periodicamente  la página de la CGN y así evidenciar versiones nuevas.
En aras de lograr la sinergia que permita alcanzar los objetivos específicos y organizacionales del DADEP, todas las áreas de la entidad que se relacionen con el proceso contable como proveedores de información tienen el compromiso de suministrar los datos que se requieran, de manera oportuna y con las características necesarias, de modo que estos insumos sean procesados adecuadamente. (Numeral 3.2.9.1  de la Resolución 193 de 2016 de la Contaduría General de la Nación)</t>
    </r>
  </si>
  <si>
    <t>Siglas
Departamento Administrativo de la Defensoría del Espacio Público (DADEP)
Contaduría General de la Nación (CGN)
Bienes de Uso Público (BUP)</t>
  </si>
  <si>
    <r>
      <rPr>
        <u/>
        <sz val="10"/>
        <rFont val="Museo Sans 300"/>
        <family val="3"/>
      </rPr>
      <t>Medición posterior activos en concesión</t>
    </r>
    <r>
      <rPr>
        <sz val="10"/>
        <rFont val="Museo Sans 300"/>
        <family val="3"/>
      </rPr>
      <t>.  La medición posterior de las construcciones, adquisiciones, mejoras y rehabilitaciones en concesión se realizará de acuerdo con las políticas contables y de operación de la entidad.
A. Depreciación propiedades, planta y equipo. La entidad concedente registrará la depreciación de las propiedades, planta y equipo, en concesión, debitando la subcuenta que identifique el tipo de red de la cuenta 5375-DEPRECIACIÓN DE BIENES DE USO PÚBLICO EN SERVICIO - CONCESIONES o la subcuenta 536016-Propiedades, planta y equipo en concesión de la cuenta 5360-DEPRECIACIÓN DE PROPIEDADES, PLANTA Y EQUIPO y acreditando la subcuenta que corresponda de la cuenta la subcuenta 168516-Propiedades, planta y equipo en concesión de la cuenta 1685-DEPRECIACIÓN ACUMULADA DE PROPIEDADES, PLANTA Y EQUIPO (CR).
B. Depreciación bienes de uso público. La entidad concedente registrará la depreciación de los bienes de uso público, en concesión, debitando la subcuenta que identifique el tipo de red  de la cuenta 5375-DEPRECIACIÓN DE BIENES DE USO PÚBLICO EN SERVICIO - CONCESIONES o la subcuenta 536016-Propiedades, planta y equipo en concesión de la cuenta 5360-DEPRECIACIÓN DE PROPIEDADES, PLANTA Y EQUIPO y acreditando la subcuenta que corresponda de la cuenta 1787-DEPRECIACIÓN ACUMULADA DE BIENES DE USO PÚBLICO EN SERVICIO - CONCESIONES (CR). 
C. Amortización Intangibles. El DADEP registrará la amortización de los activos intangibles en concesión debitando la subcuenta 536609-Activos intangibles en concesión de la cuenta 5366-AMORTIZACIÓN DE ACTIVOS INTANGIBLES y acreditando la subcuenta 197511-Activos intangibles en concesión de la cuenta 1975-AMORTIZACIÓN ACUMULADA DE ACTIVOS INTANGIBLES (CR).
D. Deterioro propiedades, planta y equipo. La entidad concedente registrará los valores relacionados con el deterioro de valor de las propiedades, planta y equipo , en concesión, debitando la subcuenta que corresponda de la cuenta   5351-DETERIORO DE PROPIEDADES, PLANTA Y EQUIPO y acreditando la subcuenta que corresponda de la subcuenta 169522-Propiedades, planta y equipo en concesión de la cuenta 1695-DETERIORO ACUMULADO DE PROPIEDADES, PLANTA Y EQUIPO (CR)..
E. Deterioro bienes de uso público. La entidad concedente registrará los valores relacionados con el deterioro de valor de los bienes de uso público, en concesión, debitando la subcuenta que corresponda de la cuenta 5376-DETERIORO DE BIENES DE USO PÚBLICO -CONCESIONES y acreditando la subcuenta que corresponda de la cuenta 1791-DETERIORO ACUMULADO DE BIENES DE USO PÚBLICO -CONCESIONES (CR),.
F. Deterioro activos intangibles. La entidad concedente registrará los valores relacionados con el deterioro de valor de los activos intangibles, en concesión, debitando la subcuenta 535711-Activos intangibles en concesión de la cuenta 5357-DETERIORO DE ACTIVOS INTANGIBLES y acreditando la subcuenta que corresponda de la subcuenta 197611-Activos intangibles en concesión de la cuenta 1976-DETERIORO ACUMULADO DE ACTIVOS 
INTANGIBLES (CR).</t>
    </r>
  </si>
  <si>
    <r>
      <rPr>
        <u/>
        <sz val="10"/>
        <rFont val="Museo Sans 300"/>
        <family val="3"/>
      </rPr>
      <t xml:space="preserve">Medición posterior del pasivo financiero. </t>
    </r>
    <r>
      <rPr>
        <sz val="10"/>
        <rFont val="Museo Sans 300"/>
        <family val="3"/>
      </rPr>
      <t xml:space="preserve">El pasivo financiero que la entidad concedente haya registrado por la construcción, desarrollo, adquisición, mejora o rehabilitación de activos en concesión se aumentará por el costo financiero que se calcule a partir de la tasa de interés implícita del acuerdo de concesión y, en ausencia de esta, a partir de la tasa de interés incremental.
Se debitará  la subcuenta 580435-Costo efectivo de préstamos por pagar - Financiamiento interno de largo plazo de la cuenta 5804-FINANCIEROS y un crédito en la subcuenta 231413-Pasivo financiero por acuerdos de concesión (Concedente) de la cuenta 2314-FINANCIAMIENTO INTERNO DE LARGO PLAZO.
</t>
    </r>
    <r>
      <rPr>
        <u/>
        <sz val="10"/>
        <rFont val="Museo Sans 300"/>
        <family val="3"/>
      </rPr>
      <t xml:space="preserve">Costo atribuible a la construcción, adquisición o desarrollo
</t>
    </r>
    <r>
      <rPr>
        <sz val="10"/>
        <rFont val="Museo Sans 300"/>
        <family val="3"/>
      </rPr>
      <t xml:space="preserve">Registrar un debito en la subcuenta que identifique el tipo de red de la cuenta 1706-BIENES DE USO PÚBLICO EN CONSTRUCCIÓN - CONCESIONES, la subcuenta que corresponda de la cuenta 1683-PROPIEDADES, PLANTA Y EQUIPO EN CONCESIÓN o la subcuenta 197012-Activos intangibles en concesión de la cuenta 1970-ACTIVOS INTANGIBLES y un crédito en la subcuenta 231413-Pasivo financiero por acuerdos de concesión (Concedente) de la cuenta 2314-FINANCIAMIENTO INTERNO DE LARGO PLAZO.
</t>
    </r>
    <r>
      <rPr>
        <u/>
        <sz val="10"/>
        <rFont val="Museo Sans 300"/>
        <family val="3"/>
      </rPr>
      <t>Pagos
D</t>
    </r>
    <r>
      <rPr>
        <sz val="10"/>
        <rFont val="Museo Sans 300"/>
        <family val="3"/>
      </rPr>
      <t xml:space="preserve">ebitar la subcuenta 231413-Pasivo financiero por acuerdos de concesión (Concedente) de la cuenta 2314-FINANCIAMIENTO INTERNO DE LARGO PLAZO y se acreditará la subcuenta 198901-Recursos de la entidad concedente en patrimonios autónomos constituidos por los concesionarios de la cuenta 1989-RECURSOS DE LA ENTIDAD CONCEDENTE EN PATRIMONIOS AUTÓNOMOS CONSTITUIDOS POR LOS CONCESIONARIOS.
</t>
    </r>
  </si>
  <si>
    <r>
      <rPr>
        <b/>
        <sz val="10"/>
        <rFont val="Museo Sans Condensed"/>
      </rPr>
      <t>Riesgos inherentes al activo.</t>
    </r>
    <r>
      <rPr>
        <sz val="10"/>
        <rFont val="Museo Sans Condensed"/>
      </rPr>
      <t xml:space="preserve"> Los riesgos significativos inherentes al recurso corresponden a a) los efectos de las condiciones desfavorables que afectan negativamente el potencial de servicio del activo o su capacidad para generar beneficios económicos futuros, como la pérdida de su capacidad productiva o la pérdida de su valor; o b) la obligación de garantizar la adecuada operación del activo o la prestación del servicio por parte de este. </t>
    </r>
    <r>
      <rPr>
        <i/>
        <sz val="10"/>
        <rFont val="Museo Sans Condensed"/>
      </rPr>
      <t xml:space="preserve"> (Marco Conceptual para la Preparación y Presentación de Información Financiera, para entidades de gobierno,, expedido por la Contaduría General de la Nación).</t>
    </r>
  </si>
  <si>
    <t xml:space="preserve">La entidad concedente registrará la construcción, desarrollo, adquisición, mejora o rehabilitación de los activos en concesión junto con el pasivo asociado a estos, ajustado por cualquier otra contraprestación de la entidad concedente al concesionario, o de este a la entidad concedente.
</t>
  </si>
  <si>
    <t>El DADEP será la Entidad Concedente si tiene el control de los activos en concesión, para lo cual la Subdirección de Gestión Inmobiliaria y del Espacio Público convocará, en la etapa precontractual, una reunión a la Oficina Jurídica y Subdirección de Gestión Corporativa, con el fin de diligenciar el FORMATO  "DETERMINAR SI DADEP TIENE EL CONTROL BIENES EN CONCESIÓN" . El formato diligenciado se remitirá mediante memorando a la Subdireción Corporativa máximo cinco (5) días hábiles despues de su diligenciamiento por la Subdirección de Gestión Inmobiliaria.</t>
  </si>
  <si>
    <t>Los bienes entregados por el concesionario al DADEP no serán reconocidos como activos si por competencia una entidad descentralizada debe administrarlos, pero se registrarán y controlarán en cuentas de orden.</t>
  </si>
  <si>
    <r>
      <rPr>
        <u/>
        <sz val="10"/>
        <rFont val="Museo Sans 300"/>
        <family val="3"/>
      </rPr>
      <t xml:space="preserve">Garantías de flujos de ingresos mínimos al concesionario. </t>
    </r>
    <r>
      <rPr>
        <sz val="10"/>
        <rFont val="Museo Sans 300"/>
        <family val="3"/>
      </rPr>
      <t xml:space="preserve">Cuando se pacten garantías de flujos de ingresos mínimos al concesionario.
La entidad concedente, interventor o quien haga sus veces,  llevará un adecuado seguimiento de los ingresos que recaude el concesionario por la explotación de los activos en concesión para  evaluar la probabilidad que las cláusulas se hagan efectivas y establecer si la obligación es remota, posible o probable.
</t>
    </r>
    <r>
      <rPr>
        <u/>
        <sz val="10"/>
        <rFont val="Museo Sans 300"/>
        <family val="3"/>
      </rPr>
      <t xml:space="preserve">
Obligación posible</t>
    </r>
    <r>
      <rPr>
        <sz val="10"/>
        <rFont val="Museo Sans 300"/>
        <family val="3"/>
      </rPr>
      <t xml:space="preserve">. Entidad concedente reconoce pasivo contingente debitando la subcuenta 990511-Garantías contractuales de la cuenta 9905-PASIVOS CONTINGENTES POR CONTRA (DB) y acreditando la subcuenta 912801-Acuerdos de concesión de la cuenta 9128-GARANTÍAS CONTRACTUALES.
</t>
    </r>
    <r>
      <rPr>
        <u/>
        <sz val="10"/>
        <rFont val="Museo Sans 300"/>
        <family val="3"/>
      </rPr>
      <t xml:space="preserve">
</t>
    </r>
    <r>
      <rPr>
        <i/>
        <u/>
        <sz val="10"/>
        <rFont val="Museo Sans 300"/>
        <family val="3"/>
      </rPr>
      <t>Obligación probable</t>
    </r>
    <r>
      <rPr>
        <u/>
        <sz val="10"/>
        <rFont val="Museo Sans 300"/>
        <family val="3"/>
      </rPr>
      <t>.</t>
    </r>
    <r>
      <rPr>
        <sz val="10"/>
        <rFont val="Museo Sans 300"/>
        <family val="3"/>
      </rPr>
      <t xml:space="preserve"> Pasivo-provisión. débito en la subcuenta 536902-Garantías contractuales - Concesiones de la cuenta 5369-PROVISIÓN POR GARANTÍAS y un crédito en la subcuenta 270702-Garantías contractuales - Concesiones de la cuenta 2707-GARANTÍAS.
</t>
    </r>
    <r>
      <rPr>
        <u/>
        <sz val="10"/>
        <rFont val="Museo Sans 300"/>
        <family val="3"/>
      </rPr>
      <t xml:space="preserve">Cuenta por pagar relacionada con la garantía. </t>
    </r>
    <r>
      <rPr>
        <sz val="10"/>
        <rFont val="Museo Sans 300"/>
        <family val="3"/>
      </rPr>
      <t>En el momento en el que la garantía de flujos de ingresos mínimos se haga efectiva, la entidad concedente registrará la cuenta por pagar correspondiente. Para tal efecto, verificará el valor provisionado con respecto al valor a pagar por la garantía, teniendo en cuenta lo siguiente: i)  valor a pagar igual a provisión, se cancela provisión y se crea cuenta por pagar garantías contractuales; ii) valor a pagar es mayor que provisión, se cancela provisión, se crea cuenta por pagar garantías contractuales y se genera gasto por garantías contractuales y iii) valor a pagar es menor que provisión, se cancela provisión, se crea cuenta por pagar garantías contractuales y se genera ingreso por recuperaciones.</t>
    </r>
    <r>
      <rPr>
        <u/>
        <sz val="10"/>
        <rFont val="Museo Sans 300"/>
        <family val="3"/>
      </rPr>
      <t xml:space="preserve">
</t>
    </r>
    <r>
      <rPr>
        <sz val="10"/>
        <rFont val="Museo Sans 300"/>
        <family val="3"/>
      </rPr>
      <t xml:space="preserve">
La Subdirección de Gestión Inmobiliaria y del Espacio Público remitirá, a través de memorando, a la Subdirección de Gestión Corporativa la clasificación de la obligación el quinto (5) día hábil de abril. Julio, octubre y enero de cada año.
</t>
    </r>
  </si>
  <si>
    <t>Terminación acuerdo de concesión.
La Subdirección de Gestión Inmobiliaria y del Espacio Público informará, a través de memorando, a la Subdirección de Gestión Corporativa la vida útil de los bienes que recibe del concesionario y el detalle de estos, es decir, si son construcción, desarrollo, adquisición, mejora y/o rehabilitación.
Con la entrega de activos del concesionario a la entidad concedente, una vez finalizado el acuerdo de concesión, esta reclasificará los bienes de uso público que estaban en concesión con un débito en la subcuenta que identifique el tipo de red de la cuenta 1710-BIENES DE USO PÚBLICO EN SERVICIO y un crédito en la subcuenta que corresponda de la cuenta 1711-BIENES DE USO PÚBLICO EN SERVICIO - CONCESIONES. Adicionalmente, reclasificará los valores registrados por concepto de depreciación y deterioro acumulados de los activos reclasificados con un débito en la subcuenta que corresponda de la cuenta 1787-DEPRECIACIÓN ACUMULADA DE BIENES DE USO PÚBLICO EN SERVICIO - CONCESIONES (CR) o de la cuenta 1791-DETERIORO ACUMULADO DE BIENES DE USO PÚBLICO - CONCESIONES (CR) y un crédito en la subcuenta que corresponda de la cuenta 1785-DEPRECIACIÓN ACUMULADA DE BIENES DE USO PÚBLICO EN SERVICIO (CR) o de la cuenta 1790-DETERIORO ACUMULADO DE BIENES DE USO PÚBLICO (CR).
De igual manera, la entidad concedente reclasificará las propiedades, planta y equipo que estaban en concesión con un débito en la subcuenta que corresponda de la cuenta del grupo 16-PROPIEDADES, PLANTA Y EQUIPO y un crédito en la subcuenta que corresponda de la cuenta 1683-PROPIEDADES, PLANTA Y EQUIPO EN CONCESIÓN. Adicionalmente, reclasificará los valores registrados por concepto de depreciación y deterioro acumulados de los activos reclasificado, con un débito en la subcuenta 168516-Propiedades, planta y equipo en concesión de la cuenta 1685-DEPRECIACIÓN ACUMULADA DE PROPIEDADES, PLANTA Y EQUIPO (CR) o la subcuenta 169522-Propiedades, planta y equipo en concesión de la cuenta 1695-DETERIORO ACUMULADO DE PROPIEDADES, PLANTA Y EQUIPO (CR) y un crédito en la subcuenta que corresponda de la cuenta 1685-DEPRECIACIÓN ACUMULADA DE PROPIEDADES, PLANTA Y EQUIPO (CR) o de la cuenta 1695-DETERIORO ACUMULADO DE PROPIEDADES, PLANTA Y EQUIPO (CR).</t>
  </si>
  <si>
    <r>
      <rPr>
        <b/>
        <sz val="10"/>
        <rFont val="Museo Sans Condensed"/>
      </rPr>
      <t>Beneficio económico:</t>
    </r>
    <r>
      <rPr>
        <sz val="10"/>
        <rFont val="Museo Sans Condensed"/>
      </rPr>
      <t xml:space="preserve"> Los beneficios económicos futuros incorporados a un activo corresponden a la capacidad que tiene dicho activo para contribuir, directa o indirectamente, a generar flujos de efectivo y otros equivalentes al efectivo. Estos beneficios también pueden traducirse en la capacidad para reducir la salida de flujos futuros de efectivo</t>
    </r>
    <r>
      <rPr>
        <i/>
        <sz val="10"/>
        <rFont val="Museo Sans Condensed"/>
      </rPr>
      <t>.  (Marco Conceptual para la Preparación y Presentación de Información Financiera, para entidades de gobierno,expedido por la Contaduría General de la Nación).</t>
    </r>
  </si>
  <si>
    <t>Para identificar si el contrato a suscribir por el DADEP corresponde a un Acuerdo de Concesión la Subdirección de Gestión Inmobiliaria y del Espacio Público convocará, en la etapa precontractual, una reunión a la Oficina Jurídica y Subdirección de Gestión Corporativa, con el fin de diligenciar el FORMATO "DETERMINAR SI SE CONTRATARÁ UNA CONCESIÓN". El formato diligenciado se remitirá mediante memorando a la Subdireción Corporativa máximo cinco (5) días hábiles despues de su diligenciamiento por la Subdirección de Gestión Inmobiliaria.</t>
  </si>
  <si>
    <r>
      <rPr>
        <u/>
        <sz val="9"/>
        <rFont val="Museo Sans 300"/>
        <family val="3"/>
      </rPr>
      <t>Entrega de activos existentes al concesionario</t>
    </r>
    <r>
      <rPr>
        <sz val="9"/>
        <rFont val="Museo Sans 300"/>
        <family val="3"/>
      </rPr>
      <t xml:space="preserve">: 
A más tardar el quinto (5) día hábil  de que se produzc la entrega de bienes por parte del DADEP al concesionario la Subdirección de Gestión Inmobiliaria y del Espacio Público remitirá mediante memorando a la Subdirección de Gestión Corporativa  el formato "BIENES ENTREGADOS AL CONCESIONARIO".
</t>
    </r>
    <r>
      <rPr>
        <i/>
        <u/>
        <sz val="9"/>
        <rFont val="Museo Sans 300"/>
        <family val="3"/>
      </rPr>
      <t>Reclasificación contable bienes entregados al concesionario:</t>
    </r>
    <r>
      <rPr>
        <sz val="9"/>
        <rFont val="Museo Sans 300"/>
        <family val="3"/>
      </rPr>
      <t xml:space="preserve">
</t>
    </r>
    <r>
      <rPr>
        <u/>
        <sz val="9"/>
        <rFont val="Museo Sans 300"/>
        <family val="3"/>
      </rPr>
      <t xml:space="preserve">Bienes fiscales y muebles (mobiliario urbano): </t>
    </r>
    <r>
      <rPr>
        <sz val="9"/>
        <rFont val="Museo Sans 300"/>
        <family val="3"/>
      </rPr>
      <t xml:space="preserve">Debitar las subcuentas respectivas de la cuenta 1683 PROPIEDADES, PLANTA Y EQUIPO EN CONCESIÓN, debitar las subcuentas de la cuenta 1685 DEPRECIACIÓN ACUMULADA DE PROPIEDADES, PLANTA Y EQUIPO (CR) y las subcuentas respectivas de la cuenta 1695 DETERIORO ACUMULADO DE PROPIEDADES, PLANTA Y EQUIPO (CR). Acreditar las subcuentas correspondientes del grupo 16 PROPIEDADES, PLANTA Y EQUIPO de los bienes fiscales y muebles entregados al concesionario, acreditar la subcuenta 168516 Propiedades, planta y equipo en concesión por el valor de la depreciación que se debito y acreditar la subcuenta 169522 Propiedades, planta y equipo en concesión por el valor del deterioro debitado.
</t>
    </r>
    <r>
      <rPr>
        <u/>
        <sz val="9"/>
        <rFont val="Museo Sans 300"/>
        <family val="3"/>
      </rPr>
      <t>Bienes de uso público:</t>
    </r>
    <r>
      <rPr>
        <sz val="9"/>
        <rFont val="Museo Sans 300"/>
        <family val="3"/>
      </rPr>
      <t xml:space="preserve"> Debitar la subcuenta que corresponda de la cuenta 1711 BIENES DE USO PÚBLICO EN SERVICIO-CONCESIONES, debitar las subcuentas que correspondan de la cuenta 1785 DEPRECIACIÓN ACUMULADA DE BIENES DE USO PÚBLICO EN SERVICIO (CR) y debitar las subcuentas que correspondan de la cuenta 1790 DETERIORO ACUMULADO DE BIENES DE USO PÚBLICO (CR). Acreditar las subcuentas que correspondan de la cuenta 1710 BIENES DE USO PÚBLICO EN SERVICIO, acreditar las subcuentas que correspondan a la cuenta 1787 DEPRECIACIÓN ACUMULADA DE BIENES DE USO PÚBLICO EN SERVICIO - CONCESIONES (CR) y acreditar las subcuentas que correspondan a la cuenta 1791 DETERIORO ACUMULADO DE BIENES DE USO PÚBLICO - CONCESIONES (CR).
Si el DADEP entrega BUP en construcción al concesionario reclasificará dichos activos con un débito en la subcuenta que identifique el tipo de red de la cuenta 1706-BIENES DE USO PÚBLICO EN CONSTRUCCIÓN - CONCESIONES y un crédito en la subcuenta que corresponda de la cuenta 1705-BIENES DE USO PÚBLICO EN CONSTRUCCIÓN. Si hay valores de deterioro se reclasificará con un débito en la subcuenta 179015-Bienes de uso público en construcción de la cuenta 1790-DETERIORO ACUMULADO DE BIENES DE USO PÚBLICO (CR) y un crédito en la subcuenta 179106-Bienes de uso público en construcción de la cuenta 1791-DETERIORO ACUMULADO DE BIENES DE USO PÚBLICO - CONCESIONES (CR).
</t>
    </r>
    <r>
      <rPr>
        <u/>
        <sz val="9"/>
        <rFont val="Museo Sans 300"/>
        <family val="3"/>
      </rPr>
      <t xml:space="preserve">Intangibles. </t>
    </r>
    <r>
      <rPr>
        <sz val="9"/>
        <rFont val="Museo Sans 300"/>
        <family val="3"/>
      </rPr>
      <t xml:space="preserve">Debitar  la subcuenta 197012-Activos intangibles en concesión, debitar la subcuenta que corresponda de la cuenta 1975-AMORTIZACIÓN ACUMULADA DE ACTIVOS INTANGIBLES (CR), debitar la subcuenta que corresponda  de la cuenta 1976-DETERIORO ACUMULADO DE ACTIVOS INTANGIBLES (CR).  Acreditar la subcuenta que corresponda de la cuenta 1970-ACTIVOS INTANGIBLES, acreditar la subcuenta 197511-Activos intangibles en concesión de la cuenta 1975-AMORTIZACIÓN 
ACUMULADA DE ACTIVOS INTANGIBLES (CR) y acreditar la subcuenta 197611-Activos intangibles en  concesión de la cuenta 1976-DETERIORO ACUMULADO DE ACTIVOS INTANGIBLES (CR).
</t>
    </r>
  </si>
  <si>
    <r>
      <rPr>
        <u/>
        <sz val="10"/>
        <rFont val="Museo Sans 300"/>
        <family val="3"/>
      </rPr>
      <t>Recursos entregados por el DADEP a patrimonios autónomos constituidos por el concesionario.</t>
    </r>
    <r>
      <rPr>
        <sz val="10"/>
        <rFont val="Museo Sans 300"/>
        <family val="3"/>
      </rPr>
      <t xml:space="preserve">
Nota: Los recursos en el patrimonio autónomo que debe reconocer contablemente el DADEP son los que correspondan a recursos públioos. Si hay incertidumbre o duda sobre si son o no recursos públicos se solicitará concepto a la Oficina Jurídica de la Entidad.
El DADEP cuando es la entidad concedente debita la cuenta 1989 RECURSOS DE LA ENTIDAD CONCEDENTE EN PATRIMONIOS AUTÓNOMOS CONSTITUIDOS POR LOS CONCESIONARIOS,  si entrega dineros al Patrimonio Autónomo constituido por el concesionario a través de la Tesorería Distrital, acreditando la subcuenta 570510 Inversión de la cuenta 5705 FONDOS ENTREGADOS, o si directamente ingresa al patrimonio autónomo el recaudo de  tarifas de parqueo y/o recaudo de aprovechamiento económico.
</t>
    </r>
    <r>
      <rPr>
        <u/>
        <sz val="10"/>
        <rFont val="Museo Sans 300"/>
        <family val="3"/>
      </rPr>
      <t xml:space="preserve">Recursos trasladados a la entidad concedente provenientes de saldos en patrimonios autónomos constituidos por el concesionario.
</t>
    </r>
    <r>
      <rPr>
        <sz val="10"/>
        <rFont val="Museo Sans 300"/>
        <family val="3"/>
      </rPr>
      <t xml:space="preserve">Los saldos en patrimonios autónomos constituidos por el concesionario que se determinen a favor de la entidad concedente se registrarán debitando la subcuenta 198901-Recursos de la entidad concedente en patrimonios autónomos constituidos por los concesionarios de la cuenta 1989-RECURSOS DE LA ENTIDAD CONCEDENTE EN PATRIMONIOS AUTÓNOMOS CONSTITUIDOS POR LOS CONCESIONARIOS y acreditando la subcuenta 480890-Otros ingresos diversos de la cuenta 4808-INGRESOS DIVERSOS.
</t>
    </r>
    <r>
      <rPr>
        <u/>
        <sz val="10"/>
        <rFont val="Museo Sans 300"/>
        <family val="3"/>
      </rPr>
      <t xml:space="preserve">
Giro de recursos a la Tesorería Distrital
</t>
    </r>
    <r>
      <rPr>
        <sz val="10"/>
        <rFont val="Museo Sans 300"/>
        <family val="3"/>
      </rPr>
      <t>Debitar la subcuenta 572080-Recaudos de la cuenta 5720-OPERACIONES DE ENLACE y se acreditar la subcuenta 198901-Recursos de la entidad concedente en patrimonios autónomos constituidos por los concesionarios de la cuenta 1989-RECURSOS DE LA ENTIDAD CONCEDENTE EN PATRIMONIOS AUTÓNOMOS CONSTITUIDOS POR LOS CONCESIONARIOS</t>
    </r>
    <r>
      <rPr>
        <u/>
        <sz val="10"/>
        <rFont val="Museo Sans 300"/>
        <family val="3"/>
      </rPr>
      <t>.</t>
    </r>
    <r>
      <rPr>
        <sz val="10"/>
        <rFont val="Museo Sans 300"/>
        <family val="3"/>
      </rPr>
      <t xml:space="preserve">
Documento soporte para los reconocimientos:
La Subdirección de Gestión Inmobiliaria y del Espacio Público  remitirá a la Subdirección de Gestión Corporativa, a través de memorando, en abril, julio, octubre y quinto (5) día hábil de enero de cada año el formato " RECURSOS DADEP EN EL PATRIMONIO AUTÓNOMO".
</t>
    </r>
  </si>
  <si>
    <r>
      <rPr>
        <u/>
        <sz val="10"/>
        <rFont val="Museo Sans 300"/>
        <family val="3"/>
      </rPr>
      <t xml:space="preserve">Pagos anticipados al concesionario por el DADEP. </t>
    </r>
    <r>
      <rPr>
        <sz val="10"/>
        <rFont val="Museo Sans 300"/>
        <family val="3"/>
      </rPr>
      <t>Si la Entidad Concedente-DADEP- realiza pagos al concesionario con anterioridad a la construcción, desarrollo, adquisición, mejora o rehabilitación de activos en concesión debitará la subcuenta 190514-Bienes y servicios de la cuenta 1905-BIENES Y SERVICIOS PAGADOS POR ANTICIPADO o en la subcuenta 190601-Anticipos sobre convenios y acuerdos de la cuenta 1906-AVANCES Y ANTICIPOS ENTREGADOS y un crédito en la subcuenta 198901-Recursos de la entidad concedente en patrimonios autónomos constituidos por los concesionarios de la cuenta 1989-RECURSOS DE LA ENTIDAD CONCEDENTE EN PATRIMONIOS AUTÓNOMOS CONSTITUIDOS POR LOS CONCESIONARIOS. 
Documento soporte para los reconocimientos:
La Subdirección de Gestión Inmobiliaria y del Espacio Público  remitirá a la Subdirección de Gestión Corporativa, a través de memorando, en abril, julio, octubre y quinto (5) día hábil de enero de cada año el formato " RECURSOS DADEP EN EL PATRIMONIO AUTÓNOMO".</t>
    </r>
  </si>
  <si>
    <r>
      <rPr>
        <u/>
        <sz val="10"/>
        <rFont val="Museo Sans 300"/>
        <family val="3"/>
      </rPr>
      <t>Pasivos asociados a la construcción, desarrollo, adquisición, mejora y/o rehabilitación  activos en concesión</t>
    </r>
    <r>
      <rPr>
        <sz val="10"/>
        <rFont val="Museo Sans 300"/>
        <family val="3"/>
      </rPr>
      <t xml:space="preserve">
La entidad concedente registrará la construcción, desarrollo, adquisición, mejora o rehabilitación  de los activos en concesión junto con el pasivo asociado a estos, ajustado por cualquier otra contraprestación de la entidad concedente al concesionario, o de este a la entidad concedente.
Pasivo financiero. La entidad concedente se compromete a realizar  pagos específicos o cuantificables al concesionario
Pasivo diferido.      La entidad concedente  como contraprestación entrega la  cesión de derechos de explotación de activos en concesión para que el concesionario obtenga ingresos (tarifa parqueadero y/o tarifa aprovechamiento económico).
Documento soporte para los reconocimientos:
La Subdirección de Gestión Inmobiliaria y del Espacio Público  remitirá a la Subdirección de Gestión Corporativa, a través de memorando, en abril, julio, octubre y quinto (5) día hábil de enero de cada año el formato " INFORME ACUERDOS DE CONCESIÓN".</t>
    </r>
  </si>
  <si>
    <r>
      <rPr>
        <u/>
        <sz val="10"/>
        <rFont val="Museo Sans 300"/>
        <family val="3"/>
      </rPr>
      <t>Construcción  de activos en concesión.</t>
    </r>
    <r>
      <rPr>
        <sz val="10"/>
        <rFont val="Museo Sans 300"/>
        <family val="3"/>
      </rPr>
      <t xml:space="preserve">
Si  el DADEP es la entidad concedente registra la construcción  de los  activos en concesión así:
</t>
    </r>
    <r>
      <rPr>
        <u/>
        <sz val="10"/>
        <rFont val="Museo Sans 300"/>
        <family val="3"/>
      </rPr>
      <t xml:space="preserve">Bienes de uso público. </t>
    </r>
    <r>
      <rPr>
        <sz val="10"/>
        <rFont val="Museo Sans 300"/>
        <family val="3"/>
      </rPr>
      <t xml:space="preserve">
La entidad concedente registrará los valores relacionados con la construcción de bienes de uso  público en concesión, debitando la subcuenta que identifique el tipo de red de la cuenta 1706-BIENES DE USO PÚBLICO EN CONSTRUCCIÓN - CONCESIONES,  y acreditando la subcuenta 190514-Bienes y servicios de la cuenta 1905-BIENES Y SERVICIOS PAGADOS POR ANTICIPADO, la subcuenta 190601-Anticipos sobre convenios y acuerdos de la cuenta 1906-AVANCES Y ANTICIPOS ENTREGADOS (si hubo pagos del DADEP antes de iniciar la construcción). Acreditará  la subcuenta 231413-Pasivo financiero por acuerdos de concesión (Concedente) de la cuenta 2314-FINANCIAMIENTO INTERNO DE LARGO PLAZO (si el DADEP  está obligado a girar recursos cuantificables  al concesionario)  o la subcuenta 299004-Ingreso diferido por concesiones - concedente de la cuenta 2990-OTROS PASIVOS DIFERIDOS (valor que adeuda la entidad concedente  por concepto de la contraprestación que realizará al concesionario mediante cesión de derechos  de explotación de activos en concesión).
</t>
    </r>
    <r>
      <rPr>
        <u/>
        <sz val="10"/>
        <rFont val="Museo Sans 300"/>
        <family val="3"/>
      </rPr>
      <t xml:space="preserve">Propiedades, planta y equipo.
</t>
    </r>
    <r>
      <rPr>
        <sz val="10"/>
        <rFont val="Museo Sans 300"/>
        <family val="3"/>
      </rPr>
      <t xml:space="preserve">La entidad concedente registrará los valores relacionados con la construcción de bienes de propiedades, planta y equipo, en concesión, debitando la subcuenta 168310-Construcciones en curso de la cuenta 1683-PROPIEDADES, PLANTA Y EQUIPO EN CONCESIÓN y acreditando la subcuenta 190514-Bienes y servicios de la cuenta 1905-BIENES Y SERVICIOS PAGADOS POR ANTICIPADO, la subcuenta 190601-Anticipos sobre convenios y acuerdos de la cuenta 1906-AVANCES Y ANTICIPOS ENTREGADOS (si hubo pagos del DADEP antes de iniciar la construcción), acreditará  la subcuenta 231413-Pasivo financiero por acuerdos de concesión (Concedente) de la cuenta 2314-FINANCIAMIENTO INTERNO DE LARGO PLAZO (si el DADEP  está obligado a girar recursos cuantificables  al concesionario)  o la subcuenta 299004-Ingreso diferido por concesiones - concedente de la cuenta 2990-OTROS PASIVOS DIFERIDOS (valor que adeuda la entidad concedente  por concepto de la contraprestación que realizará al concesionario mediante cesión de derechos  de explotación de activos en concesión).
</t>
    </r>
    <r>
      <rPr>
        <u/>
        <sz val="10"/>
        <rFont val="Museo Sans 300"/>
        <family val="3"/>
      </rPr>
      <t>Documento soporte para los reconocimientos:</t>
    </r>
    <r>
      <rPr>
        <sz val="10"/>
        <rFont val="Museo Sans 300"/>
        <family val="3"/>
      </rPr>
      <t xml:space="preserve">
La Subdirección de Gestión Inmobiliaria y del Espacio Público  remitirá a la Subdirección de Gestión Corporativa, a través de memorando, en abril, julio, octubre y quinto (5) día hábil de enero de cada año el formato " INFORME ACUERDOS DE CONCESIÓN".</t>
    </r>
  </si>
  <si>
    <r>
      <rPr>
        <u/>
        <sz val="10"/>
        <rFont val="Museo Sans 300"/>
        <family val="3"/>
      </rPr>
      <t>Adquisición de bienes.</t>
    </r>
    <r>
      <rPr>
        <sz val="10"/>
        <rFont val="Museo Sans 300"/>
        <family val="3"/>
      </rPr>
      <t xml:space="preserve">
El DADEP reconoce los bienes adquiridos por el concesionario, para lo cual realizará los siguientes registros; 
</t>
    </r>
    <r>
      <rPr>
        <u/>
        <sz val="10"/>
        <rFont val="Museo Sans 300"/>
        <family val="3"/>
      </rPr>
      <t>Propiedades, planta y equipo.</t>
    </r>
    <r>
      <rPr>
        <sz val="10"/>
        <rFont val="Museo Sans 300"/>
        <family val="3"/>
      </rPr>
      <t xml:space="preserve"> La entidad concedente registrará los valores relacionados con la adquisición de propiedades, planta y equipo  en concesión, debitando la subcuenta que corresponda de la cuenta 1683-PROPIEDADES, PLANTA Y EQUIPO EN CONCESIÓN  y acreditando la subcuenta 190514-Bienes y servicios de la cuenta 1905-BIENES Y SERVICIOS PAGADOS POR ANTICIPADO, la subcuenta 190601-Anticipos sobre convenios y acuerdos de la cuenta 1906-AVANCES Y ANTICIPOS  ENTREGADOS ( (si hubo pagos del DADEP antes de la adquisición), la subcuenta 231413-Pasivo financiero por acuerdos de concesión (Concedente  de la cuenta 2314-FINANCIAMIENTO INTERNO DE LARGO PLAZO (si el DADEP  está obligado a girar recursos cuantificables  al concesionario) o la subcuenta 299004-Ingreso diferido por concesiones - concedente de la cuenta 2990-OTROS PASIVOS DIFERIDOS  (valor que adeuda la entidad concedente  por concepto de la contraprestación que realizará al concesionario mediante cesión de derechos  de explotación de activos en concesión)., según corresponda.
</t>
    </r>
    <r>
      <rPr>
        <u/>
        <sz val="10"/>
        <rFont val="Museo Sans 300"/>
        <family val="3"/>
      </rPr>
      <t>Adquisición mobiliario urbano</t>
    </r>
    <r>
      <rPr>
        <sz val="10"/>
        <rFont val="Museo Sans 300"/>
        <family val="3"/>
      </rPr>
      <t xml:space="preserve">. El mobiliario urbano adquirido a través de acuerdos de concesión debe reconocerse como propiedad planta y equipo y no como Bienes de Uso Público. (Concepto No. 20182000062061 DEL 28-11-2018 de la CGN y procedimiento Acuerdos de Concesión)..
</t>
    </r>
    <r>
      <rPr>
        <u/>
        <sz val="10"/>
        <rFont val="Museo Sans 300"/>
        <family val="3"/>
      </rPr>
      <t xml:space="preserve">Intangibles. </t>
    </r>
    <r>
      <rPr>
        <sz val="10"/>
        <rFont val="Museo Sans 300"/>
        <family val="3"/>
      </rPr>
      <t xml:space="preserve">
La entidad concedente registrará los valores relacionados con la adquisición de  activos intangibles, en concesión, debitando la subcuenta que corresponda de la subcuenta 197012-Activos intangibles en concesión de la cuenta 1970-ACTIVOS Intangibles acreditando la subcuenta 190514-Bienes y servicios de la cuenta 1905-BIENES Y SERVICIOS PAGADOS POR ANTICIPADO, la subcuenta 190601-Anticipos sobre convenios y acuerdos de la cuenta 1906-AVANCES Y ANTICIPOS  ENTREGADOS, la subcuenta 231413-Pasivo financiero por acuerdos de concesión (Concedente) de la cuenta 2314-FINANCIAMIENTO INTERNO DE LARGO PLAZO o la subcuenta 299004-Ingreso diferido por concesiones - concedente de la cuenta 2990-OTROS PASIVOS DIFERIDOS, según corresponda.
</t>
    </r>
    <r>
      <rPr>
        <u/>
        <sz val="10"/>
        <rFont val="Museo Sans 300"/>
        <family val="3"/>
      </rPr>
      <t xml:space="preserve">Documento soporte para los reconocimientos:
</t>
    </r>
    <r>
      <rPr>
        <sz val="10"/>
        <rFont val="Museo Sans 300"/>
        <family val="3"/>
      </rPr>
      <t>La Subdirección de Gestión Inmobiliaria y del Espacio Público  remitirá a la Subdirección de Gestión Corporativa, a través de memorando, en abril, julio, octubre y quinto (5) día hábil de enero de cada año el formato " INFORME ACUERDOS DE CONCESIÓN".</t>
    </r>
  </si>
  <si>
    <r>
      <rPr>
        <u/>
        <sz val="10"/>
        <rFont val="Museo Sans 300"/>
        <family val="3"/>
      </rPr>
      <t>Desarrollo de activos en concesión.</t>
    </r>
    <r>
      <rPr>
        <sz val="10"/>
        <rFont val="Museo Sans 300"/>
        <family val="3"/>
      </rPr>
      <t xml:space="preserve">
Si  el DADEP es la entidad concedente registra  el desarrollo de los  activos en concesión así:
</t>
    </r>
    <r>
      <rPr>
        <u/>
        <sz val="10"/>
        <rFont val="Museo Sans 300"/>
        <family val="3"/>
      </rPr>
      <t xml:space="preserve">
</t>
    </r>
    <r>
      <rPr>
        <sz val="10"/>
        <rFont val="Museo Sans 300"/>
        <family val="3"/>
      </rPr>
      <t>Intangibles</t>
    </r>
    <r>
      <rPr>
        <u/>
        <sz val="10"/>
        <rFont val="Museo Sans 300"/>
        <family val="3"/>
      </rPr>
      <t xml:space="preserve"> </t>
    </r>
    <r>
      <rPr>
        <sz val="10"/>
        <rFont val="Museo Sans 300"/>
        <family val="3"/>
      </rPr>
      <t xml:space="preserve">
La entidad concedente registrará los valores relacionados con el desarrollo de activos intangibles, en concesión, debitando  la subcuenta 197012-Activos intangibles en concesión de la cuenta 1970-ACTIVOS INTANGIBLES y acreditando la subcuenta 190514-Bienes y servicios de la cuenta 1905-BIENES Y SERVICIOS PAGADOS POR ANTICIPADO, la subcuenta 190601-Anticipos sobre convenios y acuerdos de la cuenta 1906-AVANCES Y ANTICIPOS ENTREGADOS (si hubo pagos del DADEP antes de iniciar la construcción), acreditará  la subcuenta 231413-Pasivo financiero por acuerdos de concesión (Concedente) de la cuenta 2314-FINANCIAMIENTO INTERNO DE LARGO PLAZO (si el DADEP  está obligado a girar recursos cuantificables  al concesionario)  o la subcuenta 299004-Ingreso diferido por concesiones - concedente de la cuenta 2990-OTROS PASIVOS DIFERIDOS (valor que adeuda la entidad concedente  por concepto de la contraprestación que realizará al concesionario mediante cesión de derechos  de explotación de activos en concesión).
</t>
    </r>
    <r>
      <rPr>
        <u/>
        <sz val="10"/>
        <rFont val="Museo Sans 300"/>
        <family val="3"/>
      </rPr>
      <t xml:space="preserve">Documento soporte para los reconocimientos:
</t>
    </r>
    <r>
      <rPr>
        <sz val="10"/>
        <rFont val="Museo Sans 300"/>
        <family val="3"/>
      </rPr>
      <t>La Subdirección de Gestión Inmobiliaria y del Espacio Público  remitirá a la Subdirección de Gestión Corporativa, a través de memorando, en abril, julio, octubre y quinto (5) día hábil de enero de cada año el formato " INFORME ACUERDOS DE CONCESIÓN".</t>
    </r>
  </si>
  <si>
    <r>
      <t xml:space="preserve">Mejoras en propiedades, planta y equipo en concesión
</t>
    </r>
    <r>
      <rPr>
        <sz val="10"/>
        <rFont val="Museo Sans 300"/>
        <family val="3"/>
      </rPr>
      <t xml:space="preserve">El DADEP registrará las mejoras de las propiedades, planta y equipo debitando la subcuenta que corresponda de la cuenta 1683-PROPIEDADES, PLANTA Y EQUIPO EN CONCESIÓN y acreditando la subcuenta 190514-Bienes y servicios de la cuenta 1905-BIENES Y SERVICIOS PAGADOS POR ANTICIPADO, la subcuenta 190601-Anticipos sobre convenios y acuerdos de la cuenta 1906-AVANCES Y ANTICIPOS  ENTREGADOS ( (si hubo pagos del DADEP antes de la adquisición), la subcuenta 231413-Pasivo financiero por acuerdos de concesión (Concedente  de la cuenta 2314-FINANCIAMIENTO INTERNO DE LARGO PLAZO (si el DADEP  está obligado a girar recursos cuantificables  al concesionario) o la subcuenta 299004-Ingreso diferido por concesiones - concedente de la cuenta 2990-OTROS PASIVOS DIFERIDOS  (valor que adeuda la entidad concedente  por concepto de la contraprestación que realizará al concesionario mediante cesión de derechos  de explotación de activos en concesión)., según corresponda.
</t>
    </r>
    <r>
      <rPr>
        <u/>
        <sz val="10"/>
        <rFont val="Museo Sans 300"/>
        <family val="3"/>
      </rPr>
      <t>Documento soporte:</t>
    </r>
    <r>
      <rPr>
        <sz val="10"/>
        <rFont val="Museo Sans 300"/>
        <family val="3"/>
      </rPr>
      <t xml:space="preserve">
La Subdirección de Gestión Inmobiliaria y del Espacio Público remitirá a la Subdirección de Gestión Corporativa, a través de memorando,  el Formato " INFORME ACUERDOS DE CONCESIÓN"." una vez el concesionario haya terminado  la mejora a las propiedades, planta y equipo en concesión.</t>
    </r>
  </si>
  <si>
    <r>
      <t xml:space="preserve">Rehabilitación bienes de uso público en concesión:
</t>
    </r>
    <r>
      <rPr>
        <sz val="10"/>
        <rFont val="Museo Sans 300"/>
        <family val="3"/>
      </rPr>
      <t xml:space="preserve">El DADEP reconocerá las rehabilitaciones en bienes de uso público en concesión debitando la subcuenta que corresponda de la cuenta  1711-BIENES DE USO PÚBLICO EN SERVICIO - CONCESIONES  y acreditando la subcuenta 190514-Bienes y servicios de la cuenta 1905-BIENES Y SERVICIOS PAGADOS POR ANTICIPADO, la subcuenta 190601-Anticipos sobre convenios y acuerdos de la cuenta 1906-AVANCES Y ANTICIPOS  ENTREGADOS ( (si hubo pagos del DADEP antes de la adquisición), la subcuenta 231413-Pasivo financiero por acuerdos de concesión (Concedente  de la cuenta 2314-FINANCIAMIENTO INTERNO DE LARGO PLAZO (si el DADEP  está obligado a girar recursos cuantificables  al concesionario) o la subcuenta 299004-Ingreso diferido por concesiones - concedente de la cuenta 2990-OTROS PASIVOS DIFERIDOS  (valor que adeuda la entidad concedente  por concepto de la contraprestación que realizará al concesionario mediante cesión de derechos  de explotación de activos en concesión)., según corresponda.
</t>
    </r>
    <r>
      <rPr>
        <u/>
        <sz val="10"/>
        <rFont val="Museo Sans 300"/>
        <family val="3"/>
      </rPr>
      <t xml:space="preserve">Documento soporte para los reconocimientos:
</t>
    </r>
    <r>
      <rPr>
        <sz val="10"/>
        <rFont val="Museo Sans 300"/>
        <family val="3"/>
      </rPr>
      <t>La Subdirección de Gestión Inmobiliaria y del Espacio Público  remitirá a la Subdirección de Gestión Corporativa, a través de memorando, en abril, julio, octubre y quinto (5) día hábil de enero de cada año el formato " INFORME ACUERDOS DE CONCESIÓN".</t>
    </r>
  </si>
  <si>
    <r>
      <rPr>
        <u/>
        <sz val="10"/>
        <rFont val="Museo Sans 300"/>
        <family val="3"/>
      </rPr>
      <t xml:space="preserve">Mejora en intangibles. </t>
    </r>
    <r>
      <rPr>
        <sz val="10"/>
        <rFont val="Museo Sans 300"/>
        <family val="3"/>
      </rPr>
      <t xml:space="preserve">
El DADEP registrará las mejoras de los intangibles d en concesión debitando la subcuenta 197012-Activos intangibles en concesión de la cuenta 1970-ACTIVOS INTANGIBLES y acreditando la subcuenta 190514-Bienes y servicios de la cuenta 1905-BIENES Y SERVICIOS PAGADOS POR ANTICIPADO, la subcuenta 190601-Anticipos sobre convenios y acuerdos de la cuenta 1906-AVANCES Y ANTICIPOS  ENTREGADOS ( (si hubo pagos del DADEP antes de la adquisición), la subcuenta 231413-Pasivo financiero por acuerdos de concesión (Concedente)  de la cuenta 2314-FINANCIAMIENTO INTERNO DE LARGO PLAZO (si el DADEP  está obligado a girar recursos cuantificables  al concesionario) o la subcuenta 299004-Ingreso diferido por concesiones - concedente de la cuenta 2990-OTROS PASIVOS DIFERIDOS  (valor que adeuda la entidad concedente  por concepto de la contraprestación que realizará al concesionario mediante cesión de derechos  de explotación de activos en concesión)., según corresponda.
Documento soporte para los reconocimientos:
La Subdirección de Gestión Inmobiliaria y del Espacio Público  remitirá a la Subdirección de Gestión Corporativa, a través de memorando, en abril, julio, octubre y quinto (5) día hábil de enero de cada año el formato " INFORME ACUERDOS DE CONCESIÓN".</t>
    </r>
  </si>
  <si>
    <r>
      <rPr>
        <u/>
        <sz val="10"/>
        <rFont val="Museo Sans 300"/>
        <family val="3"/>
      </rPr>
      <t>Medición posterior del pasivo diferido (Amortización)</t>
    </r>
    <r>
      <rPr>
        <sz val="10"/>
        <rFont val="Museo Sans 300"/>
        <family val="3"/>
      </rPr>
      <t xml:space="preserve">
Método lineal. Se da cuando el periodo de explotación es fijo, para lo cual se debe determinar la siguiente información:
               A. Fecha de cálculo de-mm-yaaa
               B. Plazo de la concesión: Meses
               C. Valor pasivo diferido reconocido en la contabilidad (asociado con los activos en concesión reconocidos): $XX
               D. Valor a amortizar mensualmente: $ C/B
               E. Fecha revisión amortización: La Subdirección de Gestión Corporativa en abril corte 31 de marzo, julio corte junio 30,  octubre corte septiembre 30 y quinto (5) día hábil de enero con corte 31de diciembre.
Método variable. Se da cuando el periodo de explotación es variable, para lo cual se debe determinar la siguiente información:
               A.  Fecha cálculo valor a amortizar mensualmente 
               B.  Variable que determina la terminación: (Por ejemplo: kilómetros recorridos, nivel de  ingresos)
               C.  Valor pasivo diferido (asociado con los activos en concesión reconocidos): $
               D.  Valor a amortizar mensualmente: $ C/B            
               E. Fecha revisión amortización mensual; Junio 30  y noviembre 30 de cada año  
La entidad concedente registrará la amortización del pasivo diferido con un débito en la subcuenta 299004-Ingreso diferido por concesiones - concedente de la cuenta 2990-OTROS PASIVOS DIFERIDOS y un crédito en la subcuenta 480852-Amortización del pasivo diferido de la entidad concedente de la cuenta 4808-INGRESOS DIVERSOS.              </t>
    </r>
  </si>
  <si>
    <r>
      <rPr>
        <u/>
        <sz val="10"/>
        <rFont val="Museo Sans 300"/>
        <family val="3"/>
      </rPr>
      <t xml:space="preserve">
Ingresos
El DADEP mantiene parcial o totalmente el derecho a obtener ingresos por la explotación de los activos en concesión.
Causación del derecho. Debitará</t>
    </r>
    <r>
      <rPr>
        <sz val="10"/>
        <rFont val="Museo Sans 300"/>
        <family val="3"/>
      </rPr>
      <t xml:space="preserve"> la subcuenta que corresponda de la cuenta 1311-CONTRIBUCIONES, TASAS E INGRESOS NO TRIBUTARIOS o de la cuenta 1384-OTRAS CUENTAS POR COBRAR y un crédito en la subcuenta que corresponda de la cuenta 4110-CONTRIBUCIONES, TASAS E INGRESOS NO TRIBUTARIOS o de la cuenta 4808-INGRESOS DIVERSOS.
</t>
    </r>
    <r>
      <rPr>
        <u/>
        <sz val="10"/>
        <rFont val="Museo Sans 300"/>
        <family val="3"/>
      </rPr>
      <t>Recaudo</t>
    </r>
    <r>
      <rPr>
        <sz val="10"/>
        <rFont val="Museo Sans 300"/>
        <family val="3"/>
      </rPr>
      <t xml:space="preserve">: El DADEP registrará un débito a la subcuenta 572080 Recaudos o la subcuenta 198901-Recursos de la entidad concedente en patrimonios autónomos constituidos por los concesionarios de la cuenta 1989-RECURSOS DE LA ENTIDAD CONCEDENTE EN PATRIMONIOS AUTÓNOMOS CONSTITUIDOS POR LOS CONCESIONARIOS y un crédito en la subcuenta que corresponda de la cuenta 1311-CONTRIBUCIONES, TASAS E INGRESOS NO TRIBUTARIOS o de la cuenta 1384-OTRAS CUENTAS POR COBRAR.
Documento soporte para los reconocimientos:
La Subdirección de Gestión Inmobiliaria y del Espacio Público  remitirá a la Subdirección de Gestión Corporativa, a través de memorando, en abril, julio, octubre y quinto (5) día hábil de enero de cada año el formato " RECURSOS DADEP EN EL PATRIMONIO AUTÓNOMO".
</t>
    </r>
  </si>
  <si>
    <r>
      <rPr>
        <u/>
        <sz val="10"/>
        <rFont val="Museo Sans 300"/>
        <family val="3"/>
      </rPr>
      <t>Gastos</t>
    </r>
    <r>
      <rPr>
        <sz val="10"/>
        <rFont val="Museo Sans 300"/>
        <family val="3"/>
      </rPr>
      <t xml:space="preserve">
Cuando la entidad concedente esté obligada a asumir una parte o la totalidad de los gastos de operación y mantenimiento de los activos en concesión, registrará un débito en la subcuenta que corresponda de la cuenta 5111-GENERALES y un crédito en la subcuenta que corresponda de la cuenta 2490-OTRAS CUENTAS POR PAGAR.
Posteriormente, la entidad concedente registrará el pago de las obligaciones generadas por la operación y el mantenimiento de los activos en concesión con un débito en la subcuenta que corresponda de la cuenta 2490-OTRAS CUENTAS POR PAGAR y un crédito en la subcuenta 198901-Recursos de la entidad concedente en patrimonios autónomos constituidos por los concesionarios de la cuenta 1989-RECURSOS DE LA ENTIDAD CONCEDENTE EN PATRIMONIOS AUTÓNOMOS CONSTITUIDOS POR LOS CONCESIONARIOS o la subcuenta 572080 Recaudos.
Documento soporte para los reconocimientos:
La Subdirección de Gestión Inmobiliaria y del Espacio Público  remitirá a la Subdirección de Gestión Corporativa, a través de memorando, en abril, julio, octubre y quinto (5) día hábil de enero de cada año el formato " RECURSOS DADEP EN EL PATRIMONIO AUTÓNOMO".
</t>
    </r>
  </si>
  <si>
    <r>
      <rPr>
        <u/>
        <sz val="10"/>
        <rFont val="Museo Sans 300"/>
        <family val="3"/>
      </rPr>
      <t>Rendimientos sobre los recursos entregados por la entidad concedente en los patrimonios autónomos constituidos por el concesionario.</t>
    </r>
    <r>
      <rPr>
        <sz val="10"/>
        <rFont val="Museo Sans 300"/>
        <family val="3"/>
      </rPr>
      <t xml:space="preserve">
</t>
    </r>
    <r>
      <rPr>
        <u/>
        <sz val="10"/>
        <rFont val="Museo Sans 300"/>
        <family val="3"/>
      </rPr>
      <t>Reconocimiento</t>
    </r>
    <r>
      <rPr>
        <sz val="10"/>
        <rFont val="Museo Sans 300"/>
        <family val="3"/>
      </rPr>
      <t xml:space="preserve">. El DADEP registrará  los rendimientos sobre los recursos entregados en patrimonios autónomos constituidos por los concesionarios con débito en la subcuenta 198901-Recursos de la entidad concedente en patrimonios autónomos constituidos por los concesionarios de la cuenta 1989-RECURSOS DE LA ENTIDAD CONCEDENTE EN PATRIMONIOS AUTÓNOMOS CONSTITUIDOS POR LOS CONCESIONARIOS y un crédito en la subcuenta 480290-Otros ingresos financieros de la cuenta 4802-FINANCIEROS.
</t>
    </r>
    <r>
      <rPr>
        <u/>
        <sz val="10"/>
        <rFont val="Museo Sans 300"/>
        <family val="3"/>
      </rPr>
      <t>Traslado de los recursos del patrimonio autónomo a la Tesorería Distrital</t>
    </r>
    <r>
      <rPr>
        <sz val="10"/>
        <rFont val="Museo Sans 300"/>
        <family val="3"/>
      </rPr>
      <t>. El DADEP registra un débito a la subcuenta 572080-Recaudos de la cuenta 5720-OPERACIONES DE ENLACE y se acreditará la subcuenta 198901-Recursos de la entidad concedente en patrimonios autónomos constituidos por los concesionarios de la cuenta 1989-RECURSOS DE LA ENTIDAD CONCEDENTE EN PATRIMONIOS AUTÓNOMOS CONSTITUIDOS POR LOS CONCESIONARIOS.
Documento soporte para los reconocimientos:
La Subdirección de Gestión Inmobiliaria y del Espacio Público  remitirá a la Subdirección de Gestión Corporativa, a través de memorando, en abril, julio, octubre y quinto (5) día hábil de enero de cada año el formato " RECURSOS DADEP EN EL PATRIMONIO AUTÓNOMO".</t>
    </r>
  </si>
  <si>
    <r>
      <rPr>
        <u/>
        <sz val="10"/>
        <rFont val="Museo Sans 300"/>
        <family val="3"/>
      </rPr>
      <t>Construcción finalizada.</t>
    </r>
    <r>
      <rPr>
        <sz val="10"/>
        <rFont val="Museo Sans 300"/>
        <family val="3"/>
      </rPr>
      <t xml:space="preserve">
</t>
    </r>
    <r>
      <rPr>
        <u/>
        <sz val="10"/>
        <rFont val="Museo Sans 300"/>
        <family val="3"/>
      </rPr>
      <t>Bienes de uso público</t>
    </r>
    <r>
      <rPr>
        <sz val="10"/>
        <rFont val="Museo Sans 300"/>
        <family val="3"/>
      </rPr>
      <t xml:space="preserve">
Cuando se de por terminada la construcción de los bienes de uso público, en  concesión, la entidad concedente reclasificará los valores registrados por dichos activos, debitando la subcuenta que corresponda de la cuenta 1711-BIENES DE USO PÚBLICO EN SERVICIO_x0002_CONCESIONES   y acreditando la subcuenta que identifique el tipo de red de la cuenta 1706-BIENES DE USO PÚBLICO EN CONSTRUCCIÓN - CONCESIONES .
</t>
    </r>
    <r>
      <rPr>
        <u/>
        <sz val="10"/>
        <rFont val="Museo Sans 300"/>
        <family val="3"/>
      </rPr>
      <t>Propiedades, planta y equipo</t>
    </r>
    <r>
      <rPr>
        <sz val="10"/>
        <rFont val="Museo Sans 300"/>
        <family val="3"/>
      </rPr>
      <t xml:space="preserve">
Cuando se de por terminada la construcción de los bienes  de las propiedades, planta y equipo, en  concesión, la entidad concedente reclasificará los valores registrados por dichos activos, debitando la cuenta 1683-PROPIEDADES, PLANTA Y EQUIPO EN CONCESIÓN y acreditando la subcuenta 168310-Construcciones en curso de la cuenta 1683-PROPIEDADES, PLANTA Y EQUIPO EN CONCESIÓN.
</t>
    </r>
    <r>
      <rPr>
        <u/>
        <sz val="10"/>
        <rFont val="Museo Sans 300"/>
        <family val="3"/>
      </rPr>
      <t>Documento soporte para los reconocimientos</t>
    </r>
    <r>
      <rPr>
        <sz val="10"/>
        <rFont val="Museo Sans 300"/>
        <family val="3"/>
      </rPr>
      <t xml:space="preserve">
La Subdirección de Gestión Inmobiliaria y el Espacio Público remitirá, a través de memorando, a más tardar el día quinto día hábil (5)  del mes siguiente de haberse terminado la construcción a la Subdirección de Gestión Corporativa el formato " INFORME ACUERDOS DE CONCESIÓN".</t>
    </r>
  </si>
  <si>
    <r>
      <rPr>
        <u/>
        <sz val="10"/>
        <rFont val="Museo Sans 300"/>
        <family val="3"/>
      </rPr>
      <t>Traslado de la Cuenta Entidad Concedente a Cuenta Concesionario  o Cuenta Proyecto dentro del mismo patrimonio autónomo</t>
    </r>
    <r>
      <rPr>
        <sz val="10"/>
        <rFont val="Museo Sans 300"/>
        <family val="3"/>
      </rPr>
      <t xml:space="preserve">
Cuando la entidad concedente autorice el traslado de recursos a la cuenta del concesionario dentro del patrimonio autónomo este hecho económico se le dará el tratamiento de un anticipo, para lo cual el DADEP debitará la subcuenta 190514-Bienes y servicios de la cuenta 1905-BIENES Y SERVICIOS PAGADOS POR ANTICIPADO o en la subcuenta 190601-Anticipos sobre convenios y acuerdos de la cuenta 1906-AVANCES Y ANTICIPOS ENTREGADOS y un crédito en la subcuenta 198901-Recursos de la entidad concedente en patrimonios autónomos constituidos por los concesionarios de la cuenta 1989-RECURSOS DE LA ENTIDAD CONCEDENTE EN PATRIMONIOS AUTÓNOMOS CONSTITUIDOS POR LOS CONCESIONARIOS. </t>
    </r>
    <r>
      <rPr>
        <sz val="10"/>
        <rFont val="Museo Sans 300"/>
        <family val="3"/>
      </rPr>
      <t xml:space="preserve">
</t>
    </r>
    <r>
      <rPr>
        <sz val="10"/>
        <rFont val="Museo Sans 300"/>
        <family val="3"/>
      </rPr>
      <t>Documento soporte para los reconocimientos:</t>
    </r>
    <r>
      <rPr>
        <sz val="10"/>
        <rFont val="Museo Sans 300"/>
        <family val="3"/>
      </rPr>
      <t xml:space="preserve">
La Subdirección de Gestión Inmobiliaria y del Espacio Público  remitirá, a través de memorando, a la Subdirección de Gestión Corporativa en abril, julio, octubre y quinto (5) día hábil de enero de cada año el formato " RECURSOS DADEP EN EL PATRIMONIO AUTÓNOMO".</t>
    </r>
  </si>
  <si>
    <r>
      <t xml:space="preserve">Elaboró:
María Elizabeth Salinas Bustos
</t>
    </r>
    <r>
      <rPr>
        <sz val="11"/>
        <rFont val="Museo Sans Condensed"/>
      </rPr>
      <t>Profesional contratista de la Subdirección de Gestión Corporativa</t>
    </r>
  </si>
  <si>
    <r>
      <t xml:space="preserve">Revisó:
Consuelo Ardila Aguirre 
</t>
    </r>
    <r>
      <rPr>
        <sz val="11"/>
        <rFont val="Museo Sans Condensed"/>
      </rPr>
      <t>Profesional de la Subdirección de Gestión Corporativa</t>
    </r>
    <r>
      <rPr>
        <b/>
        <sz val="11"/>
        <rFont val="Museo Sans Condensed"/>
      </rPr>
      <t xml:space="preserve">
Miller David Saavedra García
</t>
    </r>
    <r>
      <rPr>
        <sz val="11"/>
        <rFont val="Museo Sans Condensed"/>
      </rPr>
      <t xml:space="preserve">Profesional Contratista Subdirección de Gestión Inmobiliaria y del Espacio Público
</t>
    </r>
    <r>
      <rPr>
        <b/>
        <sz val="11"/>
        <rFont val="Museo Sans Condensed"/>
      </rPr>
      <t xml:space="preserve">María Fernanda Carillo Pantoja 
</t>
    </r>
    <r>
      <rPr>
        <sz val="11"/>
        <rFont val="Museo Sans Condensed"/>
      </rPr>
      <t>Profesional Contratista Subdirección de Gestión Inmobiliaria y del Espacio Público</t>
    </r>
  </si>
  <si>
    <r>
      <t xml:space="preserve">Aprobó: 
Diana María Camargo Pulido
</t>
    </r>
    <r>
      <rPr>
        <sz val="11"/>
        <rFont val="Museo Sans Condensed"/>
      </rPr>
      <t>Subdirectora de Gestión Corporativa</t>
    </r>
    <r>
      <rPr>
        <b/>
        <sz val="11"/>
        <rFont val="Museo Sans Condensed"/>
      </rPr>
      <t xml:space="preserve">
Armando Lozano Reyes
</t>
    </r>
    <r>
      <rPr>
        <sz val="11"/>
        <rFont val="Museo Sans Condensed"/>
      </rPr>
      <t xml:space="preserve">Subdirector de Gestión Inmobiliaria y del Espacio Público
</t>
    </r>
    <r>
      <rPr>
        <b/>
        <sz val="11"/>
        <rFont val="Museo Sans Condensed"/>
      </rPr>
      <t xml:space="preserve">Carlos Alfonso Quintero Mena
</t>
    </r>
    <r>
      <rPr>
        <sz val="11"/>
        <rFont val="Museo Sans Condensed"/>
      </rPr>
      <t>Jefe Oficina Jurídica</t>
    </r>
  </si>
  <si>
    <t>Reconocimiento contable de los acuerdos de concesión</t>
  </si>
  <si>
    <t>Incorporación a la contabilidad del DADEP los hechos económicos derivados de los acuerdos de concesión.</t>
  </si>
  <si>
    <t>Revisar OAP</t>
  </si>
  <si>
    <t>Profesional de los procesos Oficina Jurídica, Subdirección de Gestión Inmobiliaria y del Espacio Público y Subdirección de Gestión Corporativa.</t>
  </si>
  <si>
    <t>ÍTEMS</t>
  </si>
  <si>
    <t>INSTRUCCIÓN</t>
  </si>
  <si>
    <t>Escenarios</t>
  </si>
  <si>
    <t>Plazo esperado para recuperar la cartera (años)</t>
  </si>
  <si>
    <t>% de recaudo estimado
(B)</t>
  </si>
  <si>
    <t>Proyección de recaudo
(C)= A * B</t>
  </si>
  <si>
    <t>Tasa TES /1
(D)</t>
  </si>
  <si>
    <t>Valor presente /2
(E)</t>
  </si>
  <si>
    <t>Pérdida crediticia ponderada
(H)= F * G</t>
  </si>
  <si>
    <t>Optimista</t>
  </si>
  <si>
    <t>Conservador</t>
  </si>
  <si>
    <t>Pesimista</t>
  </si>
  <si>
    <t>Nombre del deudor</t>
  </si>
  <si>
    <t>1. Nombre del deudor</t>
  </si>
  <si>
    <t>Diligencie de acuerdo con el libro auxiliar generado al corte del trimestre del grupo 13 Cuentas por Cobrar</t>
  </si>
  <si>
    <t>Diligencie el saldo del deudor de acuerdo con el libro auxiliar generado al corte del trimestre del grupo 13 Cuentas por Cobrar</t>
  </si>
  <si>
    <t>3. Escenarios</t>
  </si>
  <si>
    <t>4. Plazo esperado para recuperar la cartera (años)</t>
  </si>
  <si>
    <t>5. % de recaudo estimado</t>
  </si>
  <si>
    <t>6. Proyección de recaudo</t>
  </si>
  <si>
    <t>Saldo deudor a dd-mm-aaaa
(A)</t>
  </si>
  <si>
    <t>2. Saldo deudor a dd-mm-aaaa</t>
  </si>
  <si>
    <t>Se determina multiplicando saldo de la cartera por % de recaudo estimado. Fórmula establecida</t>
  </si>
  <si>
    <t xml:space="preserve">7. Tasa TES </t>
  </si>
  <si>
    <t>9. Pérdida crediticia</t>
  </si>
  <si>
    <t>Se calcula a partir de la tasa de interés anual de los TES con plazo similar al plazo estimado de recuperación y el valor proyectado de recaudo. Para tal efecto, se emplea la siguiente fórmula: 
Valor proyección de recaudo 
(1 +tasa TES) elevado a plazo estimado de recuperación. Fórmula establecida.</t>
  </si>
  <si>
    <t>8. Valor presente (VP)</t>
  </si>
  <si>
    <t>10. Probabilidad de ocurrencia</t>
  </si>
  <si>
    <t>12. Pérdida crediticia esperada</t>
  </si>
  <si>
    <t>Sumatoria de la pérdida crediticia ponderada de los tres escenarios. Fórmula establecida.</t>
  </si>
  <si>
    <t>Corresponde a la tasa de interés extraída de la curva cero cupón de los TES, emitidos por el Gobierno Nacional, más cercana al plazo estimado para la recuperación de los recursos en cada uno de los escenarios. Consulte esta tasa en la página web del Banco de la República y digítela.</t>
  </si>
  <si>
    <t>Se calcula multiplicando la pérdida crediticia por la  probabilidad de ocurrencia. Fórmula establecida.</t>
  </si>
  <si>
    <t>Datos a incluir</t>
  </si>
  <si>
    <t>Elaboró:</t>
  </si>
  <si>
    <t>13. Saldo deterioro acumulado en $</t>
  </si>
  <si>
    <t>11. Pérdida crediticia ponderada (Deterioro calculado)</t>
  </si>
  <si>
    <t>14. Valor a reconocer por deterioro</t>
  </si>
  <si>
    <t>Digite el valor de deterior acumulado evidenciado en la contabilidad en la subcuenta que corresponda de la cuenta 1386 DETERIORO ACUMULADO DE CUENTAS POR COBRAR (CR)</t>
  </si>
  <si>
    <t>Corresponde a la diferencia entre el valor de deterioro calculado y el saldo de deterioro acumulado, con el fin de realizar los reconocimientos respectivos de acuerdo con la política de operación No. 5.3 del Procedimiento Reconocimiento  contable de las cuentas por cobrar y deterioro  de cartera.</t>
  </si>
  <si>
    <r>
      <t>Variables ya definidas en la política de operación No.</t>
    </r>
    <r>
      <rPr>
        <sz val="10"/>
        <color rgb="FFFF0000"/>
        <rFont val="Museo Sans 300"/>
        <family val="3"/>
      </rPr>
      <t>5</t>
    </r>
    <r>
      <rPr>
        <sz val="10"/>
        <rFont val="Museo Sans 300"/>
        <family val="3"/>
      </rPr>
      <t xml:space="preserve"> del Procedimiento Reconocimiento  contable de las cuentas por cobrar y deterioro  de cartera. No modificar</t>
    </r>
  </si>
  <si>
    <r>
      <t>Variables ya definidas en la política de operación No</t>
    </r>
    <r>
      <rPr>
        <sz val="10"/>
        <color rgb="FFFF0000"/>
        <rFont val="Museo Sans 300"/>
        <family val="3"/>
      </rPr>
      <t>.5</t>
    </r>
    <r>
      <rPr>
        <sz val="10"/>
        <rFont val="Museo Sans 300"/>
        <family val="3"/>
      </rPr>
      <t xml:space="preserve"> del Procedimiento Reconocimiento  contable de las cuentas por cobrar y deterioro  de cartera. No modificar</t>
    </r>
  </si>
  <si>
    <t>Saldo deterioro acumulado en $ 
(J)</t>
  </si>
  <si>
    <t>Control de Deterioro el valor del deterioro no puede ser mayor al saldo del deudor (B) si es mayor colocar como valor de deterioro el determinado en esta columna 
(L) Nuevo deterioro calculado</t>
  </si>
  <si>
    <t>En caso de que el deterioro sobre pase el valor del deudor</t>
  </si>
  <si>
    <t>Pérdida crediticia esperada
(I)= Σ de todos los escenarios de pérdida crediticia ponderada
Deterioro calculado a diciembre de aaaa</t>
  </si>
  <si>
    <t>Valor a reconocer por deterioro
K= (I-J)
Valor menor a cero (0) reversar deterioro</t>
  </si>
  <si>
    <t>Valor a reconocer por deterioro
(M)= (L-J)</t>
  </si>
  <si>
    <t>Pérdida crediticia
(F)= (A) - (E)</t>
  </si>
  <si>
    <t xml:space="preserve">Corresponde al resultado de restar, al valor de la cuenta por cobrar el valor presente. </t>
  </si>
  <si>
    <t>Probabilidad de ocurrencia de un incumplimiento
(G)</t>
  </si>
  <si>
    <r>
      <t>Variables ya definidas en la política de operación No.</t>
    </r>
    <r>
      <rPr>
        <sz val="10"/>
        <color rgb="FFFF0000"/>
        <rFont val="Museo Sans 300"/>
        <family val="3"/>
      </rPr>
      <t xml:space="preserve">5 </t>
    </r>
    <r>
      <rPr>
        <sz val="10"/>
        <rFont val="Museo Sans 300"/>
        <family val="3"/>
      </rPr>
      <t>del Procedimiento Reconocimiento  contable de las cuentas por cobrar y deterioro  de cartera, la cual debera ser diligencia de acuerdo al procedimiento.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</si>
</sst>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 #,##0;\-&quot;$&quot;\ #,##0"/>
    <numFmt numFmtId="6" formatCode="&quot;$&quot;\ #,##0;[Red]\-&quot;$&quot;\ #,##0"/>
    <numFmt numFmtId="8" formatCode="&quot;$&quot;\ #,##0.00;[Red]\-&quot;$&quot;\ #,##0.00"/>
    <numFmt numFmtId="164" formatCode="_(&quot;$&quot;\ * #,##0.00_);_(&quot;$&quot;\ * \(#,##0.00\);_(&quot;$&quot;\ * &quot;-&quot;??_);_(@_)"/>
    <numFmt numFmtId="165" formatCode="_(* #,##0.00_);_(* \(#,##0.00\);_(* &quot;-&quot;??_);_(@_)"/>
    <numFmt numFmtId="166" formatCode="_ [$€-2]\ * #,##0.00_ ;_ [$€-2]\ * \-#,##0.00_ ;_ [$€-2]\ * &quot;-&quot;??_ "/>
    <numFmt numFmtId="167" formatCode="_ * #,##0.00_ ;_ * \-#,##0.00_ ;_ * &quot;-&quot;??_ ;_ @_ "/>
  </numFmts>
  <fonts count="34" x14ac:knownFonts="1">
    <font>
      <sz val="11"/>
      <color theme="1"/>
      <name val="Calibri"/>
      <family val="2"/>
      <scheme val="minor"/>
    </font>
    <font>
      <sz val="11"/>
      <color indexed="8"/>
      <name val="Calibri"/>
      <family val="2"/>
    </font>
    <font>
      <sz val="10"/>
      <name val="Arial"/>
      <family val="2"/>
    </font>
    <font>
      <u/>
      <sz val="10"/>
      <color indexed="12"/>
      <name val="Arial"/>
      <family val="2"/>
    </font>
    <font>
      <sz val="11"/>
      <color theme="1"/>
      <name val="Calibri"/>
      <family val="2"/>
      <scheme val="minor"/>
    </font>
    <font>
      <u/>
      <sz val="11"/>
      <color theme="10"/>
      <name val="Calibri"/>
      <family val="2"/>
    </font>
    <font>
      <sz val="11"/>
      <name val="Museo Sans 300"/>
      <family val="3"/>
    </font>
    <font>
      <b/>
      <sz val="11"/>
      <name val="Museo Sans Condensed"/>
    </font>
    <font>
      <sz val="8"/>
      <name val="Calibri"/>
      <family val="2"/>
      <scheme val="minor"/>
    </font>
    <font>
      <sz val="11"/>
      <name val="Museo Sans Condensed"/>
    </font>
    <font>
      <sz val="10"/>
      <name val="Museo Sans 300"/>
      <family val="3"/>
    </font>
    <font>
      <b/>
      <sz val="8"/>
      <name val="Museo Sans Condensed"/>
    </font>
    <font>
      <b/>
      <sz val="10"/>
      <name val="Museo Sans Condensed"/>
    </font>
    <font>
      <sz val="10"/>
      <name val="Museo Sans Condensed"/>
    </font>
    <font>
      <i/>
      <sz val="10"/>
      <name val="Museo Sans Condensed"/>
    </font>
    <font>
      <sz val="10"/>
      <name val="Museo Sans 300"/>
      <family val="3"/>
    </font>
    <font>
      <i/>
      <sz val="10"/>
      <name val="Museo Sans 300"/>
      <family val="3"/>
    </font>
    <font>
      <u/>
      <sz val="10"/>
      <name val="Museo Sans 300"/>
      <family val="3"/>
    </font>
    <font>
      <sz val="9"/>
      <name val="Museo Sans 300"/>
      <family val="3"/>
    </font>
    <font>
      <u/>
      <sz val="9"/>
      <name val="Museo Sans 300"/>
      <family val="3"/>
    </font>
    <font>
      <i/>
      <u/>
      <sz val="9"/>
      <name val="Museo Sans 300"/>
      <family val="3"/>
    </font>
    <font>
      <i/>
      <u/>
      <sz val="10"/>
      <name val="Museo Sans 300"/>
      <family val="3"/>
    </font>
    <font>
      <b/>
      <sz val="10"/>
      <name val="Museo Sans 300"/>
      <family val="3"/>
    </font>
    <font>
      <b/>
      <sz val="11"/>
      <name val="Museo Sans 300"/>
      <family val="3"/>
    </font>
    <font>
      <b/>
      <sz val="11"/>
      <color indexed="8"/>
      <name val="Museo Sans Condensed"/>
    </font>
    <font>
      <sz val="9"/>
      <color theme="1"/>
      <name val="Calibri"/>
      <family val="2"/>
      <scheme val="minor"/>
    </font>
    <font>
      <b/>
      <sz val="9"/>
      <color theme="1"/>
      <name val="Calibri"/>
      <family val="2"/>
      <scheme val="minor"/>
    </font>
    <font>
      <b/>
      <sz val="9"/>
      <color theme="1"/>
      <name val="Arial"/>
      <family val="2"/>
    </font>
    <font>
      <sz val="9"/>
      <color theme="1"/>
      <name val="Arial"/>
      <family val="2"/>
    </font>
    <font>
      <sz val="11"/>
      <color rgb="FFFF0000"/>
      <name val="Calibri"/>
      <family val="2"/>
      <scheme val="minor"/>
    </font>
    <font>
      <sz val="9"/>
      <color rgb="FFFF0000"/>
      <name val="Calibri"/>
      <family val="2"/>
      <scheme val="minor"/>
    </font>
    <font>
      <sz val="10"/>
      <color rgb="FFFF0000"/>
      <name val="Museo Sans 300"/>
      <family val="3"/>
    </font>
    <font>
      <sz val="9"/>
      <name val="Calibri"/>
      <family val="2"/>
      <scheme val="minor"/>
    </font>
    <font>
      <b/>
      <sz val="9"/>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rgb="FFFFC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9" tint="0.59999389629810485"/>
        <bgColor indexed="64"/>
      </patternFill>
    </fill>
  </fills>
  <borders count="54">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diagonal/>
    </border>
    <border>
      <left/>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thin">
        <color auto="1"/>
      </left>
      <right/>
      <top style="thin">
        <color auto="1"/>
      </top>
      <bottom/>
      <diagonal/>
    </border>
    <border>
      <left style="thin">
        <color theme="1" tint="0.499984740745262"/>
      </left>
      <right style="thin">
        <color theme="1" tint="0.499984740745262"/>
      </right>
      <top style="thin">
        <color auto="1"/>
      </top>
      <bottom style="thin">
        <color theme="1" tint="0.499984740745262"/>
      </bottom>
      <diagonal/>
    </border>
    <border>
      <left style="thin">
        <color theme="1" tint="0.499984740745262"/>
      </left>
      <right style="thin">
        <color auto="1"/>
      </right>
      <top style="thin">
        <color auto="1"/>
      </top>
      <bottom style="thin">
        <color theme="1" tint="0.499984740745262"/>
      </bottom>
      <diagonal/>
    </border>
    <border>
      <left style="thin">
        <color auto="1"/>
      </left>
      <right/>
      <top/>
      <bottom/>
      <diagonal/>
    </border>
    <border>
      <left style="thin">
        <color theme="1" tint="0.499984740745262"/>
      </left>
      <right style="thin">
        <color auto="1"/>
      </right>
      <top style="thin">
        <color theme="1" tint="0.499984740745262"/>
      </top>
      <bottom style="thin">
        <color theme="1" tint="0.499984740745262"/>
      </bottom>
      <diagonal/>
    </border>
    <border>
      <left/>
      <right style="thin">
        <color auto="1"/>
      </right>
      <top style="thin">
        <color theme="1" tint="0.499984740745262"/>
      </top>
      <bottom style="thin">
        <color theme="1" tint="0.499984740745262"/>
      </bottom>
      <diagonal/>
    </border>
    <border>
      <left style="thin">
        <color theme="1" tint="0.499984740745262"/>
      </left>
      <right style="thin">
        <color auto="1"/>
      </right>
      <top/>
      <bottom/>
      <diagonal/>
    </border>
    <border>
      <left style="thin">
        <color auto="1"/>
      </left>
      <right style="thin">
        <color theme="1" tint="0.499984740745262"/>
      </right>
      <top style="thin">
        <color theme="1" tint="0.499984740745262"/>
      </top>
      <bottom style="thin">
        <color theme="1" tint="0.499984740745262"/>
      </bottom>
      <diagonal/>
    </border>
    <border>
      <left style="thin">
        <color theme="1" tint="0.499984740745262"/>
      </left>
      <right style="thin">
        <color auto="1"/>
      </right>
      <top/>
      <bottom style="thin">
        <color theme="1" tint="0.499984740745262"/>
      </bottom>
      <diagonal/>
    </border>
    <border>
      <left style="thin">
        <color auto="1"/>
      </left>
      <right style="thin">
        <color theme="1" tint="0.499984740745262"/>
      </right>
      <top style="thin">
        <color theme="1" tint="0.499984740745262"/>
      </top>
      <bottom style="thin">
        <color auto="1"/>
      </bottom>
      <diagonal/>
    </border>
    <border>
      <left style="thin">
        <color theme="1" tint="0.499984740745262"/>
      </left>
      <right style="thin">
        <color theme="1" tint="0.499984740745262"/>
      </right>
      <top style="thin">
        <color theme="1" tint="0.499984740745262"/>
      </top>
      <bottom style="thin">
        <color auto="1"/>
      </bottom>
      <diagonal/>
    </border>
    <border>
      <left style="thin">
        <color theme="1" tint="0.499984740745262"/>
      </left>
      <right style="thin">
        <color auto="1"/>
      </right>
      <top style="thin">
        <color theme="1" tint="0.499984740745262"/>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24994659260841701"/>
      </left>
      <right style="thin">
        <color theme="0" tint="-0.24994659260841701"/>
      </right>
      <top style="thin">
        <color theme="0" tint="-0.24994659260841701"/>
      </top>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right/>
      <top style="thick">
        <color theme="0" tint="-0.34998626667073579"/>
      </top>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ck">
        <color theme="0" tint="-0.34998626667073579"/>
      </bottom>
      <diagonal/>
    </border>
    <border>
      <left style="thin">
        <color theme="0" tint="-0.34998626667073579"/>
      </left>
      <right style="thin">
        <color theme="0" tint="-0.34998626667073579"/>
      </right>
      <top style="thin">
        <color theme="0" tint="-0.34998626667073579"/>
      </top>
      <bottom style="thick">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style="thin">
        <color theme="0" tint="-0.34998626667073579"/>
      </top>
      <bottom style="thick">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ck">
        <color theme="0" tint="-0.34998626667073579"/>
      </bottom>
      <diagonal/>
    </border>
    <border>
      <left style="medium">
        <color theme="0" tint="-0.34998626667073579"/>
      </left>
      <right style="thin">
        <color theme="0" tint="-0.34998626667073579"/>
      </right>
      <top style="thick">
        <color theme="0" tint="-0.34998626667073579"/>
      </top>
      <bottom style="thin">
        <color theme="0" tint="-0.34998626667073579"/>
      </bottom>
      <diagonal/>
    </border>
    <border>
      <left style="thin">
        <color theme="0" tint="-0.34998626667073579"/>
      </left>
      <right style="thin">
        <color theme="0" tint="-0.34998626667073579"/>
      </right>
      <top style="thick">
        <color theme="0" tint="-0.34998626667073579"/>
      </top>
      <bottom style="thin">
        <color theme="0" tint="-0.34998626667073579"/>
      </bottom>
      <diagonal/>
    </border>
    <border>
      <left style="thin">
        <color theme="0" tint="-0.34998626667073579"/>
      </left>
      <right/>
      <top style="thick">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24994659260841701"/>
      </left>
      <right/>
      <top style="thin">
        <color theme="0" tint="-0.24994659260841701"/>
      </top>
      <bottom style="thin">
        <color theme="0" tint="-0.24994659260841701"/>
      </bottom>
      <diagonal/>
    </border>
    <border>
      <left/>
      <right style="thin">
        <color theme="0" tint="-0.34998626667073579"/>
      </right>
      <top style="thick">
        <color theme="0" tint="-0.34998626667073579"/>
      </top>
      <bottom style="thin">
        <color theme="0" tint="-0.34998626667073579"/>
      </bottom>
      <diagonal/>
    </border>
    <border>
      <left style="slantDashDot">
        <color auto="1"/>
      </left>
      <right style="slantDashDot">
        <color auto="1"/>
      </right>
      <top style="slantDashDot">
        <color auto="1"/>
      </top>
      <bottom style="slantDashDot">
        <color auto="1"/>
      </bottom>
      <diagonal/>
    </border>
    <border>
      <left style="medium">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slantDashDot">
        <color auto="1"/>
      </left>
      <right/>
      <top style="slantDashDot">
        <color auto="1"/>
      </top>
      <bottom style="slantDashDot">
        <color auto="1"/>
      </bottom>
      <diagonal/>
    </border>
    <border>
      <left/>
      <right/>
      <top style="slantDashDot">
        <color auto="1"/>
      </top>
      <bottom style="slantDashDot">
        <color auto="1"/>
      </bottom>
      <diagonal/>
    </border>
    <border>
      <left style="medium">
        <color theme="0" tint="-0.34998626667073579"/>
      </left>
      <right style="thin">
        <color theme="0" tint="-0.34998626667073579"/>
      </right>
      <top style="thick">
        <color theme="0" tint="-0.34998626667073579"/>
      </top>
      <bottom/>
      <diagonal/>
    </border>
    <border>
      <left style="medium">
        <color theme="0" tint="-0.34998626667073579"/>
      </left>
      <right style="thin">
        <color theme="0" tint="-0.34998626667073579"/>
      </right>
      <top/>
      <bottom/>
      <diagonal/>
    </border>
    <border>
      <left style="medium">
        <color theme="0" tint="-0.34998626667073579"/>
      </left>
      <right style="thin">
        <color theme="0" tint="-0.34998626667073579"/>
      </right>
      <top/>
      <bottom style="thick">
        <color theme="0" tint="-0.34998626667073579"/>
      </bottom>
      <diagonal/>
    </border>
    <border>
      <left style="thin">
        <color theme="0" tint="-0.34998626667073579"/>
      </left>
      <right style="thin">
        <color theme="0" tint="-0.34998626667073579"/>
      </right>
      <top style="thick">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ck">
        <color theme="0" tint="-0.34998626667073579"/>
      </bottom>
      <diagonal/>
    </border>
  </borders>
  <cellStyleXfs count="18">
    <xf numFmtId="0" fontId="0" fillId="0" borderId="0"/>
    <xf numFmtId="166" fontId="2" fillId="0" borderId="0" applyFont="0" applyFill="0" applyBorder="0" applyAlignment="0" applyProtection="0"/>
    <xf numFmtId="0" fontId="5"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167" fontId="2"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1" fillId="0" borderId="0"/>
    <xf numFmtId="9" fontId="4"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cellStyleXfs>
  <cellXfs count="208">
    <xf numFmtId="0" fontId="0" fillId="0" borderId="0" xfId="0"/>
    <xf numFmtId="0" fontId="9" fillId="0" borderId="0" xfId="0" applyFont="1" applyAlignment="1">
      <alignment vertical="center" wrapText="1"/>
    </xf>
    <xf numFmtId="0" fontId="9" fillId="0" borderId="0" xfId="0" applyFont="1" applyAlignment="1">
      <alignment vertical="center"/>
    </xf>
    <xf numFmtId="0" fontId="7" fillId="0" borderId="0" xfId="0" applyFont="1" applyAlignment="1">
      <alignment vertical="center" wrapText="1"/>
    </xf>
    <xf numFmtId="0" fontId="9" fillId="2" borderId="0" xfId="0" applyFont="1" applyFill="1" applyAlignment="1">
      <alignment vertical="center" wrapText="1"/>
    </xf>
    <xf numFmtId="0" fontId="9" fillId="2" borderId="0" xfId="0" applyFont="1" applyFill="1" applyAlignment="1">
      <alignment vertical="center"/>
    </xf>
    <xf numFmtId="0" fontId="7" fillId="2" borderId="0" xfId="0" applyFont="1" applyFill="1" applyAlignment="1">
      <alignment vertical="center" wrapText="1"/>
    </xf>
    <xf numFmtId="0" fontId="11" fillId="0" borderId="3"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1" xfId="0" applyFont="1" applyBorder="1" applyAlignment="1">
      <alignment horizontal="center" vertical="center"/>
    </xf>
    <xf numFmtId="0" fontId="11" fillId="0" borderId="15" xfId="0" applyFont="1" applyBorder="1" applyAlignment="1">
      <alignment horizontal="center" vertical="center" wrapText="1"/>
    </xf>
    <xf numFmtId="0" fontId="10"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0" fillId="0" borderId="1" xfId="0" applyFont="1" applyBorder="1" applyAlignment="1">
      <alignment horizontal="left" vertical="center" wrapText="1"/>
    </xf>
    <xf numFmtId="0" fontId="7" fillId="5" borderId="1" xfId="0" applyFont="1" applyFill="1" applyBorder="1" applyAlignment="1">
      <alignment horizontal="center" vertical="center" wrapText="1"/>
    </xf>
    <xf numFmtId="0" fontId="10" fillId="0" borderId="1" xfId="0" applyFont="1" applyBorder="1" applyAlignment="1">
      <alignment horizontal="justify" vertical="center" wrapText="1"/>
    </xf>
    <xf numFmtId="0" fontId="11" fillId="0" borderId="0" xfId="0" applyFont="1" applyAlignment="1">
      <alignment horizontal="center" vertical="center"/>
    </xf>
    <xf numFmtId="0" fontId="6" fillId="7" borderId="1" xfId="0" applyFont="1" applyFill="1" applyBorder="1" applyAlignment="1">
      <alignment horizontal="center" vertical="center" wrapText="1"/>
    </xf>
    <xf numFmtId="14" fontId="6" fillId="7" borderId="1" xfId="0" applyNumberFormat="1" applyFont="1" applyFill="1" applyBorder="1" applyAlignment="1">
      <alignment horizontal="center" vertical="center" wrapText="1"/>
    </xf>
    <xf numFmtId="0" fontId="7" fillId="2" borderId="0" xfId="0" applyFont="1" applyFill="1" applyAlignment="1">
      <alignment vertical="center"/>
    </xf>
    <xf numFmtId="0" fontId="7" fillId="0" borderId="0" xfId="0" applyFont="1" applyAlignment="1">
      <alignment vertical="center"/>
    </xf>
    <xf numFmtId="0" fontId="22" fillId="0" borderId="12" xfId="0" applyFont="1" applyBorder="1" applyAlignment="1">
      <alignment horizontal="center" vertical="center" wrapText="1"/>
    </xf>
    <xf numFmtId="0" fontId="22" fillId="6" borderId="1" xfId="0" applyFont="1" applyFill="1" applyBorder="1" applyAlignment="1">
      <alignment horizontal="center" vertical="center"/>
    </xf>
    <xf numFmtId="0" fontId="22" fillId="6" borderId="12" xfId="0" applyFont="1" applyFill="1" applyBorder="1" applyAlignment="1">
      <alignment horizontal="center" vertical="center" wrapText="1"/>
    </xf>
    <xf numFmtId="0" fontId="22" fillId="0" borderId="1" xfId="0" applyFont="1" applyBorder="1" applyAlignment="1">
      <alignment horizontal="center" vertical="center"/>
    </xf>
    <xf numFmtId="0" fontId="10" fillId="0" borderId="1" xfId="0" applyFont="1" applyBorder="1" applyAlignment="1">
      <alignment horizontal="center" vertical="center" wrapText="1"/>
    </xf>
    <xf numFmtId="0" fontId="9" fillId="3" borderId="0" xfId="0" applyFont="1" applyFill="1" applyAlignment="1">
      <alignment vertical="center"/>
    </xf>
    <xf numFmtId="0" fontId="9" fillId="4" borderId="0" xfId="0" applyFont="1" applyFill="1" applyAlignment="1">
      <alignment vertical="center"/>
    </xf>
    <xf numFmtId="0" fontId="15" fillId="0" borderId="1" xfId="0" applyFont="1" applyBorder="1" applyAlignment="1">
      <alignment horizontal="center" vertical="center"/>
    </xf>
    <xf numFmtId="0" fontId="6" fillId="2" borderId="0" xfId="0" applyFont="1" applyFill="1" applyAlignment="1">
      <alignment horizontal="justify" vertical="center" wrapText="1"/>
    </xf>
    <xf numFmtId="0" fontId="23" fillId="0" borderId="1" xfId="0" applyFont="1" applyBorder="1" applyAlignment="1">
      <alignment horizontal="center" vertical="center"/>
    </xf>
    <xf numFmtId="0" fontId="6" fillId="0" borderId="1" xfId="0" applyFont="1" applyBorder="1" applyAlignment="1">
      <alignment horizontal="justify" vertical="center" wrapText="1"/>
    </xf>
    <xf numFmtId="0" fontId="7" fillId="4" borderId="0" xfId="0" applyFont="1" applyFill="1" applyAlignment="1">
      <alignment vertical="center"/>
    </xf>
    <xf numFmtId="0" fontId="9" fillId="0" borderId="0" xfId="0" applyFont="1" applyAlignment="1">
      <alignment horizontal="justify" vertical="center"/>
    </xf>
    <xf numFmtId="0" fontId="10" fillId="8" borderId="12"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0" fillId="2" borderId="0" xfId="0" applyFill="1"/>
    <xf numFmtId="0" fontId="24" fillId="6" borderId="20" xfId="8" applyFont="1" applyFill="1" applyBorder="1" applyAlignment="1">
      <alignment horizontal="center" wrapText="1"/>
    </xf>
    <xf numFmtId="0" fontId="10" fillId="0" borderId="20" xfId="0" applyFont="1" applyBorder="1" applyAlignment="1">
      <alignment horizontal="justify" vertical="center" wrapText="1"/>
    </xf>
    <xf numFmtId="0" fontId="29" fillId="2" borderId="0" xfId="0" applyFont="1" applyFill="1"/>
    <xf numFmtId="0" fontId="25" fillId="2" borderId="0" xfId="0" applyFont="1" applyFill="1" applyProtection="1">
      <protection locked="0"/>
    </xf>
    <xf numFmtId="0" fontId="30" fillId="2" borderId="0" xfId="0" applyFont="1" applyFill="1" applyProtection="1">
      <protection locked="0"/>
    </xf>
    <xf numFmtId="0" fontId="26" fillId="2" borderId="0" xfId="0" applyFont="1" applyFill="1" applyProtection="1">
      <protection locked="0"/>
    </xf>
    <xf numFmtId="0" fontId="25" fillId="0" borderId="0" xfId="0" applyFont="1" applyProtection="1">
      <protection locked="0"/>
    </xf>
    <xf numFmtId="0" fontId="0" fillId="0" borderId="0" xfId="0" applyProtection="1">
      <protection locked="0"/>
    </xf>
    <xf numFmtId="10" fontId="25" fillId="10" borderId="29" xfId="0" applyNumberFormat="1" applyFont="1" applyFill="1" applyBorder="1" applyProtection="1">
      <protection locked="0"/>
    </xf>
    <xf numFmtId="10" fontId="25" fillId="10" borderId="31" xfId="0" applyNumberFormat="1" applyFont="1" applyFill="1" applyBorder="1" applyProtection="1">
      <protection locked="0"/>
    </xf>
    <xf numFmtId="0" fontId="0" fillId="2" borderId="0" xfId="0" applyFill="1" applyProtection="1">
      <protection locked="0"/>
    </xf>
    <xf numFmtId="0" fontId="27" fillId="10" borderId="23" xfId="0" applyFont="1" applyFill="1" applyBorder="1" applyAlignment="1" applyProtection="1">
      <alignment horizontal="center" vertical="center" wrapText="1"/>
      <protection locked="0"/>
    </xf>
    <xf numFmtId="0" fontId="26" fillId="10" borderId="23" xfId="0" applyFont="1" applyFill="1" applyBorder="1" applyAlignment="1" applyProtection="1">
      <alignment horizontal="center" vertical="center" wrapText="1"/>
      <protection locked="0"/>
    </xf>
    <xf numFmtId="10" fontId="25" fillId="10" borderId="37" xfId="0" applyNumberFormat="1" applyFont="1" applyFill="1" applyBorder="1" applyProtection="1">
      <protection locked="0"/>
    </xf>
    <xf numFmtId="0" fontId="25" fillId="10" borderId="0" xfId="0" applyFont="1" applyFill="1" applyProtection="1">
      <protection locked="0"/>
    </xf>
    <xf numFmtId="10" fontId="25" fillId="10" borderId="39" xfId="0" applyNumberFormat="1" applyFont="1" applyFill="1" applyBorder="1" applyProtection="1">
      <protection locked="0"/>
    </xf>
    <xf numFmtId="0" fontId="25" fillId="2" borderId="46" xfId="0" applyFont="1" applyFill="1" applyBorder="1" applyAlignment="1" applyProtection="1">
      <alignment horizontal="center" vertical="center"/>
      <protection locked="0"/>
    </xf>
    <xf numFmtId="10" fontId="25" fillId="2" borderId="47" xfId="0" applyNumberFormat="1" applyFont="1" applyFill="1" applyBorder="1" applyProtection="1">
      <protection locked="0"/>
    </xf>
    <xf numFmtId="5" fontId="25" fillId="2" borderId="42" xfId="0" applyNumberFormat="1" applyFont="1" applyFill="1" applyBorder="1" applyAlignment="1" applyProtection="1">
      <alignment horizontal="center" vertical="center"/>
      <protection locked="0"/>
    </xf>
    <xf numFmtId="5" fontId="25" fillId="2" borderId="46" xfId="0" applyNumberFormat="1" applyFont="1" applyFill="1" applyBorder="1" applyAlignment="1" applyProtection="1">
      <alignment horizontal="center" vertical="center"/>
      <protection locked="0"/>
    </xf>
    <xf numFmtId="6" fontId="0" fillId="2" borderId="0" xfId="0" applyNumberFormat="1" applyFill="1" applyProtection="1">
      <protection locked="0"/>
    </xf>
    <xf numFmtId="9" fontId="0" fillId="2" borderId="0" xfId="17" applyFont="1" applyFill="1" applyBorder="1" applyProtection="1">
      <protection locked="0"/>
    </xf>
    <xf numFmtId="0" fontId="33" fillId="11" borderId="23" xfId="0" applyFont="1" applyFill="1" applyBorder="1" applyAlignment="1" applyProtection="1">
      <alignment horizontal="center" vertical="center" wrapText="1"/>
      <protection locked="0"/>
    </xf>
    <xf numFmtId="0" fontId="26" fillId="2" borderId="0" xfId="0" applyFont="1" applyFill="1" applyAlignment="1" applyProtection="1">
      <alignment horizontal="center" vertical="center" wrapText="1"/>
      <protection locked="0"/>
    </xf>
    <xf numFmtId="9" fontId="32" fillId="10" borderId="37" xfId="0" applyNumberFormat="1" applyFont="1" applyFill="1" applyBorder="1" applyProtection="1">
      <protection locked="0"/>
    </xf>
    <xf numFmtId="9" fontId="32" fillId="10" borderId="29" xfId="0" applyNumberFormat="1" applyFont="1" applyFill="1" applyBorder="1" applyAlignment="1" applyProtection="1">
      <alignment vertical="center"/>
      <protection locked="0"/>
    </xf>
    <xf numFmtId="9" fontId="32" fillId="10" borderId="31" xfId="0" applyNumberFormat="1" applyFont="1" applyFill="1" applyBorder="1" applyAlignment="1" applyProtection="1">
      <alignment vertical="center"/>
      <protection locked="0"/>
    </xf>
    <xf numFmtId="0" fontId="28" fillId="2" borderId="47" xfId="0" applyFont="1" applyFill="1" applyBorder="1" applyAlignment="1" applyProtection="1">
      <alignment horizontal="center" vertical="center" wrapText="1"/>
      <protection locked="0"/>
    </xf>
    <xf numFmtId="0" fontId="32" fillId="2" borderId="47" xfId="0" applyFont="1" applyFill="1" applyBorder="1" applyProtection="1">
      <protection locked="0"/>
    </xf>
    <xf numFmtId="9" fontId="32" fillId="2" borderId="47" xfId="0" applyNumberFormat="1" applyFont="1" applyFill="1" applyBorder="1" applyProtection="1">
      <protection locked="0"/>
    </xf>
    <xf numFmtId="5" fontId="25" fillId="2" borderId="47" xfId="0" applyNumberFormat="1" applyFont="1" applyFill="1" applyBorder="1" applyProtection="1">
      <protection locked="0"/>
    </xf>
    <xf numFmtId="6" fontId="25" fillId="2" borderId="47" xfId="0" applyNumberFormat="1" applyFont="1" applyFill="1" applyBorder="1" applyProtection="1">
      <protection locked="0"/>
    </xf>
    <xf numFmtId="9" fontId="32" fillId="2" borderId="47" xfId="0" applyNumberFormat="1" applyFont="1" applyFill="1" applyBorder="1" applyAlignment="1" applyProtection="1">
      <alignment vertical="center"/>
      <protection locked="0"/>
    </xf>
    <xf numFmtId="5" fontId="32" fillId="2" borderId="47" xfId="0" applyNumberFormat="1" applyFont="1" applyFill="1" applyBorder="1" applyProtection="1">
      <protection locked="0"/>
    </xf>
    <xf numFmtId="6" fontId="25" fillId="2" borderId="47" xfId="0" applyNumberFormat="1" applyFont="1" applyFill="1" applyBorder="1" applyAlignment="1" applyProtection="1">
      <alignment horizontal="center" vertical="center"/>
      <protection locked="0"/>
    </xf>
    <xf numFmtId="6" fontId="32" fillId="2" borderId="47" xfId="0" applyNumberFormat="1" applyFont="1" applyFill="1" applyBorder="1" applyAlignment="1" applyProtection="1">
      <alignment horizontal="center" vertical="center"/>
      <protection locked="0"/>
    </xf>
    <xf numFmtId="0" fontId="28" fillId="9" borderId="37" xfId="0" applyFont="1" applyFill="1" applyBorder="1" applyAlignment="1">
      <alignment horizontal="center" vertical="center" wrapText="1"/>
    </xf>
    <xf numFmtId="0" fontId="32" fillId="9" borderId="37" xfId="0" applyFont="1" applyFill="1" applyBorder="1"/>
    <xf numFmtId="9" fontId="32" fillId="9" borderId="37" xfId="0" applyNumberFormat="1" applyFont="1" applyFill="1" applyBorder="1"/>
    <xf numFmtId="5" fontId="25" fillId="9" borderId="37" xfId="0" applyNumberFormat="1" applyFont="1" applyFill="1" applyBorder="1"/>
    <xf numFmtId="0" fontId="28" fillId="9" borderId="29" xfId="0" applyFont="1" applyFill="1" applyBorder="1" applyAlignment="1">
      <alignment horizontal="center" vertical="center" wrapText="1"/>
    </xf>
    <xf numFmtId="0" fontId="32" fillId="9" borderId="29" xfId="0" applyFont="1" applyFill="1" applyBorder="1"/>
    <xf numFmtId="9" fontId="32" fillId="9" borderId="29" xfId="0" applyNumberFormat="1" applyFont="1" applyFill="1" applyBorder="1"/>
    <xf numFmtId="5" fontId="25" fillId="9" borderId="29" xfId="0" applyNumberFormat="1" applyFont="1" applyFill="1" applyBorder="1"/>
    <xf numFmtId="0" fontId="28" fillId="9" borderId="31" xfId="0" applyFont="1" applyFill="1" applyBorder="1" applyAlignment="1">
      <alignment horizontal="center" vertical="center" wrapText="1"/>
    </xf>
    <xf numFmtId="0" fontId="32" fillId="9" borderId="31" xfId="0" applyFont="1" applyFill="1" applyBorder="1"/>
    <xf numFmtId="9" fontId="32" fillId="9" borderId="31" xfId="0" applyNumberFormat="1" applyFont="1" applyFill="1" applyBorder="1"/>
    <xf numFmtId="5" fontId="25" fillId="9" borderId="31" xfId="0" applyNumberFormat="1" applyFont="1" applyFill="1" applyBorder="1"/>
    <xf numFmtId="0" fontId="28" fillId="9" borderId="39" xfId="0" applyFont="1" applyFill="1" applyBorder="1" applyAlignment="1">
      <alignment horizontal="center" vertical="center" wrapText="1"/>
    </xf>
    <xf numFmtId="5" fontId="25" fillId="9" borderId="39" xfId="0" applyNumberFormat="1" applyFont="1" applyFill="1" applyBorder="1"/>
    <xf numFmtId="6" fontId="25" fillId="9" borderId="37" xfId="0" applyNumberFormat="1" applyFont="1" applyFill="1" applyBorder="1"/>
    <xf numFmtId="6" fontId="25" fillId="9" borderId="29" xfId="0" applyNumberFormat="1" applyFont="1" applyFill="1" applyBorder="1"/>
    <xf numFmtId="6" fontId="25" fillId="9" borderId="31" xfId="0" applyNumberFormat="1" applyFont="1" applyFill="1" applyBorder="1"/>
    <xf numFmtId="6" fontId="25" fillId="9" borderId="39" xfId="0" applyNumberFormat="1" applyFont="1" applyFill="1" applyBorder="1"/>
    <xf numFmtId="5" fontId="32" fillId="9" borderId="37" xfId="0" applyNumberFormat="1" applyFont="1" applyFill="1" applyBorder="1"/>
    <xf numFmtId="5" fontId="32" fillId="9" borderId="29" xfId="0" applyNumberFormat="1" applyFont="1" applyFill="1" applyBorder="1"/>
    <xf numFmtId="5" fontId="32" fillId="9" borderId="31" xfId="0" applyNumberFormat="1" applyFont="1" applyFill="1" applyBorder="1"/>
    <xf numFmtId="5" fontId="32" fillId="9" borderId="39" xfId="0" applyNumberFormat="1" applyFont="1" applyFill="1" applyBorder="1"/>
    <xf numFmtId="0" fontId="27" fillId="9" borderId="23" xfId="0" applyFont="1" applyFill="1" applyBorder="1" applyAlignment="1" applyProtection="1">
      <alignment horizontal="center" vertical="center" wrapText="1"/>
      <protection locked="0"/>
    </xf>
    <xf numFmtId="0" fontId="26" fillId="9" borderId="23" xfId="0" applyFont="1" applyFill="1" applyBorder="1" applyAlignment="1" applyProtection="1">
      <alignment horizontal="center" vertical="center" wrapText="1"/>
      <protection locked="0"/>
    </xf>
    <xf numFmtId="0" fontId="33" fillId="9" borderId="23" xfId="0" applyFont="1" applyFill="1" applyBorder="1" applyAlignment="1" applyProtection="1">
      <alignment horizontal="center" vertical="center" wrapText="1"/>
      <protection locked="0"/>
    </xf>
    <xf numFmtId="0" fontId="26" fillId="9" borderId="25" xfId="0" applyFont="1" applyFill="1" applyBorder="1" applyAlignment="1" applyProtection="1">
      <alignment horizontal="center" vertical="center" wrapText="1"/>
      <protection locked="0"/>
    </xf>
    <xf numFmtId="0" fontId="26" fillId="9" borderId="26" xfId="0" applyFont="1" applyFill="1" applyBorder="1" applyAlignment="1" applyProtection="1">
      <alignment horizontal="center" vertical="center" wrapText="1"/>
      <protection locked="0"/>
    </xf>
    <xf numFmtId="6" fontId="32" fillId="2" borderId="27" xfId="0" applyNumberFormat="1" applyFont="1" applyFill="1" applyBorder="1" applyAlignment="1">
      <alignment horizontal="center" vertical="center"/>
    </xf>
    <xf numFmtId="6" fontId="32" fillId="2" borderId="0" xfId="0" applyNumberFormat="1" applyFont="1" applyFill="1" applyAlignment="1">
      <alignment horizontal="center" vertical="center"/>
    </xf>
    <xf numFmtId="0" fontId="22" fillId="6" borderId="1" xfId="0" applyFont="1" applyFill="1" applyBorder="1" applyAlignment="1">
      <alignment horizontal="center" vertical="center" wrapText="1"/>
    </xf>
    <xf numFmtId="0" fontId="22" fillId="6" borderId="12" xfId="0" applyFont="1" applyFill="1" applyBorder="1" applyAlignment="1">
      <alignment horizontal="center" vertical="center" wrapText="1"/>
    </xf>
    <xf numFmtId="0" fontId="22" fillId="0" borderId="1" xfId="0" applyFont="1" applyBorder="1" applyAlignment="1">
      <alignment horizontal="center" vertical="center" wrapText="1"/>
    </xf>
    <xf numFmtId="0" fontId="15" fillId="2" borderId="1" xfId="0" applyFont="1" applyFill="1" applyBorder="1" applyAlignment="1">
      <alignment horizontal="justify" vertical="center" wrapText="1"/>
    </xf>
    <xf numFmtId="0" fontId="15" fillId="2" borderId="12" xfId="0" applyFont="1" applyFill="1" applyBorder="1" applyAlignment="1">
      <alignment horizontal="justify" vertical="center" wrapText="1"/>
    </xf>
    <xf numFmtId="0" fontId="10" fillId="2" borderId="1" xfId="0" applyFont="1" applyFill="1" applyBorder="1" applyAlignment="1">
      <alignment horizontal="justify" vertical="center" wrapText="1"/>
    </xf>
    <xf numFmtId="0" fontId="10" fillId="2" borderId="12" xfId="0" applyFont="1" applyFill="1" applyBorder="1" applyAlignment="1">
      <alignment horizontal="justify" vertical="center" wrapText="1"/>
    </xf>
    <xf numFmtId="0" fontId="15" fillId="2" borderId="2" xfId="0" applyFont="1" applyFill="1" applyBorder="1" applyAlignment="1">
      <alignment horizontal="justify" vertical="center" wrapText="1"/>
    </xf>
    <xf numFmtId="0" fontId="15" fillId="2" borderId="5" xfId="0" applyFont="1" applyFill="1" applyBorder="1" applyAlignment="1">
      <alignment horizontal="justify" vertical="center" wrapText="1"/>
    </xf>
    <xf numFmtId="0" fontId="15" fillId="2" borderId="13" xfId="0" applyFont="1" applyFill="1" applyBorder="1" applyAlignment="1">
      <alignment horizontal="justify" vertical="center" wrapText="1"/>
    </xf>
    <xf numFmtId="0" fontId="17" fillId="2" borderId="1" xfId="0" applyFont="1" applyFill="1" applyBorder="1" applyAlignment="1">
      <alignment horizontal="justify" vertical="center" wrapText="1"/>
    </xf>
    <xf numFmtId="0" fontId="15" fillId="2" borderId="1" xfId="0" applyFont="1" applyFill="1" applyBorder="1" applyAlignment="1">
      <alignment horizontal="left" vertical="center" wrapText="1"/>
    </xf>
    <xf numFmtId="0" fontId="15" fillId="2" borderId="12" xfId="0" applyFont="1" applyFill="1" applyBorder="1" applyAlignment="1">
      <alignment horizontal="left" vertical="center" wrapText="1"/>
    </xf>
    <xf numFmtId="0" fontId="15" fillId="2" borderId="6" xfId="0" applyFont="1" applyFill="1" applyBorder="1" applyAlignment="1">
      <alignment horizontal="justify" vertical="center" wrapText="1"/>
    </xf>
    <xf numFmtId="0" fontId="15" fillId="2" borderId="16" xfId="0" applyFont="1" applyFill="1" applyBorder="1" applyAlignment="1">
      <alignment horizontal="justify" vertical="center" wrapText="1"/>
    </xf>
    <xf numFmtId="0" fontId="13" fillId="2" borderId="2" xfId="0" applyFont="1" applyFill="1" applyBorder="1" applyAlignment="1">
      <alignment horizontal="justify" vertical="center" wrapText="1"/>
    </xf>
    <xf numFmtId="0" fontId="13" fillId="2" borderId="5" xfId="0" applyFont="1" applyFill="1" applyBorder="1" applyAlignment="1">
      <alignment horizontal="justify" vertical="center" wrapText="1"/>
    </xf>
    <xf numFmtId="0" fontId="13" fillId="2" borderId="13" xfId="0" applyFont="1" applyFill="1" applyBorder="1" applyAlignment="1">
      <alignment horizontal="justify" vertical="center" wrapText="1"/>
    </xf>
    <xf numFmtId="0" fontId="18" fillId="2" borderId="1" xfId="0" applyFont="1" applyFill="1" applyBorder="1" applyAlignment="1">
      <alignment horizontal="justify" vertical="center" wrapText="1"/>
    </xf>
    <xf numFmtId="0" fontId="18" fillId="2" borderId="12" xfId="0" applyFont="1" applyFill="1" applyBorder="1" applyAlignment="1">
      <alignment horizontal="justify" vertical="center" wrapText="1"/>
    </xf>
    <xf numFmtId="0" fontId="15" fillId="2" borderId="2" xfId="0" applyFont="1" applyFill="1" applyBorder="1" applyAlignment="1">
      <alignment horizontal="justify" wrapText="1"/>
    </xf>
    <xf numFmtId="0" fontId="15" fillId="2" borderId="5" xfId="0" applyFont="1" applyFill="1" applyBorder="1" applyAlignment="1">
      <alignment horizontal="justify" wrapText="1"/>
    </xf>
    <xf numFmtId="0" fontId="15" fillId="2" borderId="13" xfId="0" applyFont="1" applyFill="1" applyBorder="1" applyAlignment="1">
      <alignment horizontal="justify" wrapText="1"/>
    </xf>
    <xf numFmtId="0" fontId="12" fillId="2" borderId="2" xfId="0" applyFont="1" applyFill="1" applyBorder="1" applyAlignment="1">
      <alignment horizontal="justify" vertical="center" wrapText="1"/>
    </xf>
    <xf numFmtId="0" fontId="12" fillId="2" borderId="5" xfId="0" applyFont="1" applyFill="1" applyBorder="1" applyAlignment="1">
      <alignment horizontal="justify" vertical="center" wrapText="1"/>
    </xf>
    <xf numFmtId="0" fontId="12" fillId="2" borderId="13" xfId="0" applyFont="1" applyFill="1" applyBorder="1" applyAlignment="1">
      <alignment horizontal="justify" vertical="center" wrapText="1"/>
    </xf>
    <xf numFmtId="0" fontId="12" fillId="6" borderId="1" xfId="0" applyFont="1" applyFill="1" applyBorder="1" applyAlignment="1">
      <alignment horizontal="center" vertical="center" wrapText="1"/>
    </xf>
    <xf numFmtId="0" fontId="12" fillId="6" borderId="12"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6" fillId="0" borderId="1" xfId="0" applyFont="1" applyBorder="1" applyAlignment="1">
      <alignment horizontal="left" vertical="center" wrapText="1"/>
    </xf>
    <xf numFmtId="0" fontId="6" fillId="0" borderId="12" xfId="0" applyFont="1" applyBorder="1" applyAlignment="1">
      <alignment horizontal="left" vertical="center" wrapText="1"/>
    </xf>
    <xf numFmtId="0" fontId="22" fillId="0" borderId="1" xfId="0" applyFont="1" applyBorder="1" applyAlignment="1">
      <alignment horizontal="center" vertical="top" wrapText="1"/>
    </xf>
    <xf numFmtId="0" fontId="22" fillId="0" borderId="1" xfId="0" applyFont="1" applyBorder="1" applyAlignment="1">
      <alignment horizontal="center" vertical="top"/>
    </xf>
    <xf numFmtId="0" fontId="10" fillId="0" borderId="1" xfId="0" applyFont="1" applyBorder="1" applyAlignment="1">
      <alignment horizontal="justify" vertical="center" wrapText="1"/>
    </xf>
    <xf numFmtId="0" fontId="10" fillId="0" borderId="12" xfId="0" applyFont="1" applyBorder="1" applyAlignment="1">
      <alignment horizontal="justify" vertical="center" wrapText="1"/>
    </xf>
    <xf numFmtId="0" fontId="10" fillId="0" borderId="4" xfId="0" applyFont="1" applyBorder="1" applyAlignment="1">
      <alignment horizontal="justify" vertical="center" wrapText="1"/>
    </xf>
    <xf numFmtId="0" fontId="10" fillId="0" borderId="14" xfId="0" applyFont="1" applyBorder="1" applyAlignment="1">
      <alignment horizontal="justify" vertical="center" wrapText="1"/>
    </xf>
    <xf numFmtId="0" fontId="9" fillId="0" borderId="0" xfId="0" applyFont="1" applyAlignment="1">
      <alignment horizontal="center" vertical="center"/>
    </xf>
    <xf numFmtId="0" fontId="7" fillId="0" borderId="0" xfId="0" applyFont="1" applyAlignment="1">
      <alignment horizontal="center" vertical="center" wrapText="1"/>
    </xf>
    <xf numFmtId="0" fontId="15" fillId="0" borderId="1" xfId="0" applyFont="1" applyBorder="1" applyAlignment="1">
      <alignment horizontal="justify" vertical="center" wrapText="1"/>
    </xf>
    <xf numFmtId="0" fontId="15" fillId="0" borderId="12" xfId="0" applyFont="1" applyBorder="1" applyAlignment="1">
      <alignment horizontal="justify" vertical="center" wrapText="1"/>
    </xf>
    <xf numFmtId="0" fontId="7" fillId="6" borderId="9" xfId="0" applyFont="1" applyFill="1" applyBorder="1" applyAlignment="1">
      <alignment horizontal="center" vertical="center" wrapText="1"/>
    </xf>
    <xf numFmtId="0" fontId="7" fillId="6" borderId="10"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6" borderId="12" xfId="0" applyFont="1" applyFill="1" applyBorder="1" applyAlignment="1">
      <alignment horizontal="center" vertical="center" wrapText="1"/>
    </xf>
    <xf numFmtId="0" fontId="10" fillId="0" borderId="1" xfId="0" applyFont="1" applyBorder="1" applyAlignment="1">
      <alignment horizontal="left" vertical="center" wrapText="1"/>
    </xf>
    <xf numFmtId="0" fontId="10" fillId="0" borderId="12" xfId="0" applyFont="1" applyBorder="1" applyAlignment="1">
      <alignment horizontal="left" vertical="center" wrapText="1"/>
    </xf>
    <xf numFmtId="0" fontId="22" fillId="0" borderId="1" xfId="0" applyFont="1" applyBorder="1" applyAlignment="1">
      <alignment horizontal="center" vertical="center"/>
    </xf>
    <xf numFmtId="0" fontId="7" fillId="0" borderId="18" xfId="14" applyFont="1" applyBorder="1" applyAlignment="1">
      <alignment horizontal="left" vertical="top" wrapText="1"/>
    </xf>
    <xf numFmtId="0" fontId="7" fillId="2" borderId="18" xfId="14" applyFont="1" applyFill="1" applyBorder="1" applyAlignment="1">
      <alignment horizontal="left" vertical="top" wrapText="1"/>
    </xf>
    <xf numFmtId="0" fontId="7" fillId="2" borderId="19" xfId="14" applyFont="1" applyFill="1" applyBorder="1" applyAlignment="1">
      <alignment horizontal="left" vertical="top" wrapText="1"/>
    </xf>
    <xf numFmtId="0" fontId="23" fillId="0" borderId="1" xfId="0" applyFont="1" applyBorder="1" applyAlignment="1">
      <alignment horizontal="center" vertical="top" wrapText="1"/>
    </xf>
    <xf numFmtId="0" fontId="23" fillId="0" borderId="1" xfId="0" applyFont="1" applyBorder="1" applyAlignment="1">
      <alignment horizontal="center" vertical="top"/>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10" fillId="8" borderId="1" xfId="0" applyFont="1" applyFill="1" applyBorder="1" applyAlignment="1">
      <alignment horizontal="left" vertical="center" wrapText="1"/>
    </xf>
    <xf numFmtId="0" fontId="10" fillId="0" borderId="1" xfId="0" applyFont="1" applyBorder="1" applyAlignment="1">
      <alignment horizontal="left" vertical="top" wrapText="1"/>
    </xf>
    <xf numFmtId="0" fontId="10" fillId="0" borderId="1" xfId="0" applyFont="1" applyBorder="1" applyAlignment="1">
      <alignment horizontal="left" vertical="top"/>
    </xf>
    <xf numFmtId="0" fontId="10" fillId="0" borderId="12" xfId="0" applyFont="1" applyBorder="1" applyAlignment="1">
      <alignment horizontal="left" vertical="top"/>
    </xf>
    <xf numFmtId="0" fontId="22" fillId="6" borderId="1" xfId="0" applyFont="1" applyFill="1" applyBorder="1" applyAlignment="1">
      <alignment horizontal="center" vertical="center"/>
    </xf>
    <xf numFmtId="0" fontId="10" fillId="0" borderId="20" xfId="0" applyFont="1" applyBorder="1" applyAlignment="1">
      <alignment horizontal="justify" vertical="center" wrapText="1"/>
    </xf>
    <xf numFmtId="0" fontId="24" fillId="6" borderId="20" xfId="8" applyFont="1" applyFill="1" applyBorder="1" applyAlignment="1">
      <alignment horizontal="center" wrapText="1"/>
    </xf>
    <xf numFmtId="0" fontId="10" fillId="0" borderId="21" xfId="0" applyFont="1" applyBorder="1" applyAlignment="1">
      <alignment horizontal="left" vertical="center" wrapText="1"/>
    </xf>
    <xf numFmtId="0" fontId="10" fillId="0" borderId="22" xfId="0" applyFont="1" applyBorder="1" applyAlignment="1">
      <alignment horizontal="left" vertical="center" wrapText="1"/>
    </xf>
    <xf numFmtId="0" fontId="10" fillId="0" borderId="20" xfId="0" applyFont="1" applyBorder="1" applyAlignment="1">
      <alignment horizontal="left" vertical="center" wrapText="1"/>
    </xf>
    <xf numFmtId="0" fontId="26" fillId="2" borderId="40" xfId="0" applyFont="1" applyFill="1" applyBorder="1" applyAlignment="1" applyProtection="1">
      <alignment horizontal="center"/>
      <protection locked="0"/>
    </xf>
    <xf numFmtId="0" fontId="26" fillId="2" borderId="24" xfId="0" applyFont="1" applyFill="1" applyBorder="1" applyAlignment="1" applyProtection="1">
      <alignment horizontal="center"/>
      <protection locked="0"/>
    </xf>
    <xf numFmtId="0" fontId="25" fillId="10" borderId="48" xfId="0" applyFont="1" applyFill="1" applyBorder="1" applyAlignment="1" applyProtection="1">
      <alignment horizontal="center" vertical="center"/>
      <protection locked="0"/>
    </xf>
    <xf numFmtId="0" fontId="25" fillId="10" borderId="49" xfId="0" applyFont="1" applyFill="1" applyBorder="1" applyAlignment="1" applyProtection="1">
      <alignment horizontal="center" vertical="center"/>
      <protection locked="0"/>
    </xf>
    <xf numFmtId="0" fontId="25" fillId="10" borderId="50" xfId="0" applyFont="1" applyFill="1" applyBorder="1" applyAlignment="1" applyProtection="1">
      <alignment horizontal="center" vertical="center"/>
      <protection locked="0"/>
    </xf>
    <xf numFmtId="5" fontId="25" fillId="10" borderId="51" xfId="0" applyNumberFormat="1" applyFont="1" applyFill="1" applyBorder="1" applyAlignment="1" applyProtection="1">
      <alignment horizontal="center" vertical="center"/>
      <protection locked="0"/>
    </xf>
    <xf numFmtId="5" fontId="25" fillId="10" borderId="52" xfId="0" applyNumberFormat="1" applyFont="1" applyFill="1" applyBorder="1" applyAlignment="1" applyProtection="1">
      <alignment horizontal="center" vertical="center"/>
      <protection locked="0"/>
    </xf>
    <xf numFmtId="5" fontId="25" fillId="10" borderId="53" xfId="0" applyNumberFormat="1" applyFont="1" applyFill="1" applyBorder="1" applyAlignment="1" applyProtection="1">
      <alignment horizontal="center" vertical="center"/>
      <protection locked="0"/>
    </xf>
    <xf numFmtId="6" fontId="25" fillId="9" borderId="37" xfId="0" applyNumberFormat="1" applyFont="1" applyFill="1" applyBorder="1" applyAlignment="1">
      <alignment horizontal="center" vertical="center"/>
    </xf>
    <xf numFmtId="6" fontId="25" fillId="9" borderId="29" xfId="0" applyNumberFormat="1" applyFont="1" applyFill="1" applyBorder="1" applyAlignment="1">
      <alignment horizontal="center" vertical="center"/>
    </xf>
    <xf numFmtId="6" fontId="25" fillId="9" borderId="31" xfId="0" applyNumberFormat="1" applyFont="1" applyFill="1" applyBorder="1" applyAlignment="1">
      <alignment horizontal="center" vertical="center"/>
    </xf>
    <xf numFmtId="8" fontId="25" fillId="10" borderId="37" xfId="0" applyNumberFormat="1" applyFont="1" applyFill="1" applyBorder="1" applyAlignment="1" applyProtection="1">
      <alignment horizontal="center" vertical="center"/>
      <protection locked="0"/>
    </xf>
    <xf numFmtId="8" fontId="25" fillId="10" borderId="29" xfId="0" applyNumberFormat="1" applyFont="1" applyFill="1" applyBorder="1" applyAlignment="1" applyProtection="1">
      <alignment horizontal="center" vertical="center"/>
      <protection locked="0"/>
    </xf>
    <xf numFmtId="8" fontId="25" fillId="10" borderId="31" xfId="0" applyNumberFormat="1" applyFont="1" applyFill="1" applyBorder="1" applyAlignment="1" applyProtection="1">
      <alignment horizontal="center" vertical="center"/>
      <protection locked="0"/>
    </xf>
    <xf numFmtId="6" fontId="32" fillId="9" borderId="38" xfId="0" applyNumberFormat="1" applyFont="1" applyFill="1" applyBorder="1" applyAlignment="1">
      <alignment horizontal="center" vertical="center"/>
    </xf>
    <xf numFmtId="6" fontId="32" fillId="9" borderId="32" xfId="0" applyNumberFormat="1" applyFont="1" applyFill="1" applyBorder="1" applyAlignment="1">
      <alignment horizontal="center" vertical="center"/>
    </xf>
    <xf numFmtId="6" fontId="32" fillId="9" borderId="33" xfId="0" applyNumberFormat="1" applyFont="1" applyFill="1" applyBorder="1" applyAlignment="1">
      <alignment horizontal="center" vertical="center"/>
    </xf>
    <xf numFmtId="6" fontId="25" fillId="9" borderId="41" xfId="0" applyNumberFormat="1" applyFont="1" applyFill="1" applyBorder="1" applyAlignment="1">
      <alignment horizontal="center" vertical="center"/>
    </xf>
    <xf numFmtId="6" fontId="25" fillId="9" borderId="34" xfId="0" applyNumberFormat="1" applyFont="1" applyFill="1" applyBorder="1" applyAlignment="1">
      <alignment horizontal="center" vertical="center"/>
    </xf>
    <xf numFmtId="6" fontId="25" fillId="9" borderId="35" xfId="0" applyNumberFormat="1" applyFont="1" applyFill="1" applyBorder="1" applyAlignment="1">
      <alignment horizontal="center" vertical="center"/>
    </xf>
    <xf numFmtId="6" fontId="25" fillId="9" borderId="38" xfId="0" applyNumberFormat="1" applyFont="1" applyFill="1" applyBorder="1" applyAlignment="1">
      <alignment horizontal="center" vertical="center"/>
    </xf>
    <xf numFmtId="6" fontId="25" fillId="9" borderId="32" xfId="0" applyNumberFormat="1" applyFont="1" applyFill="1" applyBorder="1" applyAlignment="1">
      <alignment horizontal="center" vertical="center"/>
    </xf>
    <xf numFmtId="6" fontId="25" fillId="9" borderId="33" xfId="0" applyNumberFormat="1" applyFont="1" applyFill="1" applyBorder="1" applyAlignment="1">
      <alignment horizontal="center" vertical="center"/>
    </xf>
    <xf numFmtId="0" fontId="25" fillId="10" borderId="36" xfId="0" applyFont="1" applyFill="1" applyBorder="1" applyAlignment="1" applyProtection="1">
      <alignment horizontal="center" vertical="center"/>
      <protection locked="0"/>
    </xf>
    <xf numFmtId="0" fontId="25" fillId="10" borderId="28" xfId="0" applyFont="1" applyFill="1" applyBorder="1" applyAlignment="1" applyProtection="1">
      <alignment horizontal="center" vertical="center"/>
      <protection locked="0"/>
    </xf>
    <xf numFmtId="0" fontId="25" fillId="10" borderId="30" xfId="0" applyFont="1" applyFill="1" applyBorder="1" applyAlignment="1" applyProtection="1">
      <alignment horizontal="center" vertical="center"/>
      <protection locked="0"/>
    </xf>
    <xf numFmtId="5" fontId="25" fillId="10" borderId="37" xfId="0" applyNumberFormat="1" applyFont="1" applyFill="1" applyBorder="1" applyAlignment="1" applyProtection="1">
      <alignment horizontal="center" vertical="center"/>
      <protection locked="0"/>
    </xf>
    <xf numFmtId="5" fontId="25" fillId="10" borderId="29" xfId="0" applyNumberFormat="1" applyFont="1" applyFill="1" applyBorder="1" applyAlignment="1" applyProtection="1">
      <alignment horizontal="center" vertical="center"/>
      <protection locked="0"/>
    </xf>
    <xf numFmtId="5" fontId="25" fillId="10" borderId="31" xfId="0" applyNumberFormat="1" applyFont="1" applyFill="1" applyBorder="1" applyAlignment="1" applyProtection="1">
      <alignment horizontal="center" vertical="center"/>
      <protection locked="0"/>
    </xf>
    <xf numFmtId="6" fontId="25" fillId="9" borderId="44" xfId="0" applyNumberFormat="1" applyFont="1" applyFill="1" applyBorder="1" applyAlignment="1">
      <alignment horizontal="center" vertical="center"/>
    </xf>
    <xf numFmtId="0" fontId="25" fillId="10" borderId="43" xfId="0" applyFont="1" applyFill="1" applyBorder="1" applyAlignment="1" applyProtection="1">
      <alignment horizontal="center" vertical="center"/>
      <protection locked="0"/>
    </xf>
    <xf numFmtId="5" fontId="25" fillId="10" borderId="39" xfId="0" applyNumberFormat="1" applyFont="1" applyFill="1" applyBorder="1" applyAlignment="1" applyProtection="1">
      <alignment horizontal="center" vertical="center"/>
      <protection locked="0"/>
    </xf>
    <xf numFmtId="6" fontId="25" fillId="9" borderId="39" xfId="0" applyNumberFormat="1" applyFont="1" applyFill="1" applyBorder="1" applyAlignment="1">
      <alignment horizontal="center" vertical="center"/>
    </xf>
    <xf numFmtId="8" fontId="25" fillId="10" borderId="39" xfId="0" applyNumberFormat="1" applyFont="1" applyFill="1" applyBorder="1" applyAlignment="1" applyProtection="1">
      <alignment horizontal="center" vertical="center"/>
      <protection locked="0"/>
    </xf>
    <xf numFmtId="6" fontId="25" fillId="9" borderId="45" xfId="0" applyNumberFormat="1" applyFont="1" applyFill="1" applyBorder="1" applyAlignment="1">
      <alignment horizontal="center" vertical="center"/>
    </xf>
  </cellXfs>
  <cellStyles count="18">
    <cellStyle name="Euro" xfId="1" xr:uid="{00000000-0005-0000-0000-000000000000}"/>
    <cellStyle name="Hipervínculo 2" xfId="2" xr:uid="{00000000-0005-0000-0000-000001000000}"/>
    <cellStyle name="Hipervínculo 3" xfId="3" xr:uid="{00000000-0005-0000-0000-000002000000}"/>
    <cellStyle name="Millares 2" xfId="4" xr:uid="{00000000-0005-0000-0000-000003000000}"/>
    <cellStyle name="Millares 3" xfId="5" xr:uid="{00000000-0005-0000-0000-000004000000}"/>
    <cellStyle name="Moneda 2" xfId="6" xr:uid="{00000000-0005-0000-0000-000005000000}"/>
    <cellStyle name="Normal" xfId="0" builtinId="0"/>
    <cellStyle name="Normal 2" xfId="7" xr:uid="{00000000-0005-0000-0000-000007000000}"/>
    <cellStyle name="Normal 3" xfId="8" xr:uid="{00000000-0005-0000-0000-000008000000}"/>
    <cellStyle name="Normal 4" xfId="9" xr:uid="{00000000-0005-0000-0000-000009000000}"/>
    <cellStyle name="Normal 5" xfId="10" xr:uid="{00000000-0005-0000-0000-00000A000000}"/>
    <cellStyle name="Normal 6" xfId="11" xr:uid="{00000000-0005-0000-0000-00000B000000}"/>
    <cellStyle name="Normal 7" xfId="12" xr:uid="{00000000-0005-0000-0000-00000C000000}"/>
    <cellStyle name="Normal 8" xfId="13" xr:uid="{00000000-0005-0000-0000-00000D000000}"/>
    <cellStyle name="Normal_Registro Unico del Patrimonio Inmobiliari" xfId="14" xr:uid="{00000000-0005-0000-0000-00000E000000}"/>
    <cellStyle name="Porcentaje" xfId="17" builtinId="5"/>
    <cellStyle name="Porcentaje 2" xfId="15" xr:uid="{00000000-0005-0000-0000-000010000000}"/>
    <cellStyle name="Porcentual 2" xfId="16" xr:uid="{00000000-0005-0000-0000-000011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859277</xdr:colOff>
      <xdr:row>0</xdr:row>
      <xdr:rowOff>34007</xdr:rowOff>
    </xdr:from>
    <xdr:to>
      <xdr:col>7</xdr:col>
      <xdr:colOff>974651</xdr:colOff>
      <xdr:row>0</xdr:row>
      <xdr:rowOff>465174</xdr:rowOff>
    </xdr:to>
    <xdr:sp macro="" textlink="">
      <xdr:nvSpPr>
        <xdr:cNvPr id="31" name="30 Rectángulo">
          <a:extLst>
            <a:ext uri="{FF2B5EF4-FFF2-40B4-BE49-F238E27FC236}">
              <a16:creationId xmlns:a16="http://schemas.microsoft.com/office/drawing/2014/main" id="{3AB9CF42-6BE5-4AAC-8F95-41E248925AEE}"/>
            </a:ext>
          </a:extLst>
        </xdr:cNvPr>
        <xdr:cNvSpPr/>
      </xdr:nvSpPr>
      <xdr:spPr>
        <a:xfrm>
          <a:off x="859277" y="34007"/>
          <a:ext cx="10074065" cy="431167"/>
        </a:xfrm>
        <a:prstGeom prst="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marL="0" marR="0" lvl="0" indent="0" algn="ctr" defTabSz="914400" eaLnBrk="1" fontAlgn="auto" latinLnBrk="0" hangingPunct="1">
            <a:lnSpc>
              <a:spcPts val="1900"/>
            </a:lnSpc>
            <a:spcBef>
              <a:spcPts val="0"/>
            </a:spcBef>
            <a:spcAft>
              <a:spcPts val="0"/>
            </a:spcAft>
            <a:buClrTx/>
            <a:buSzTx/>
            <a:buFontTx/>
            <a:buNone/>
            <a:tabLst/>
            <a:defRPr/>
          </a:pPr>
          <a:r>
            <a:rPr lang="es-ES" sz="1900">
              <a:latin typeface="Museo Sans Condensed" panose="02000000000000000000" pitchFamily="2" charset="0"/>
            </a:rPr>
            <a:t>Procedimiento</a:t>
          </a:r>
          <a:r>
            <a:rPr lang="es-ES" sz="1900" baseline="0">
              <a:latin typeface="Museo Sans Condensed" panose="02000000000000000000" pitchFamily="2" charset="0"/>
            </a:rPr>
            <a:t> </a:t>
          </a:r>
          <a:r>
            <a:rPr lang="es-ES" sz="1900" b="1">
              <a:solidFill>
                <a:schemeClr val="lt1"/>
              </a:solidFill>
              <a:effectLst/>
              <a:latin typeface="Museo Sans Condensed" panose="02000000000000000000" pitchFamily="2" charset="0"/>
              <a:ea typeface="+mn-ea"/>
              <a:cs typeface="+mn-cs"/>
            </a:rPr>
            <a:t>RECONOCIMIENTO CONTABLE ACUERDOS DE CONCESIÓN</a:t>
          </a:r>
        </a:p>
        <a:p>
          <a:pPr marL="0" marR="0" lvl="0" indent="0" algn="ctr" defTabSz="914400" eaLnBrk="1" fontAlgn="auto" latinLnBrk="0" hangingPunct="1">
            <a:lnSpc>
              <a:spcPts val="1900"/>
            </a:lnSpc>
            <a:spcBef>
              <a:spcPts val="0"/>
            </a:spcBef>
            <a:spcAft>
              <a:spcPts val="0"/>
            </a:spcAft>
            <a:buClrTx/>
            <a:buSzTx/>
            <a:buFontTx/>
            <a:buNone/>
            <a:tabLst/>
            <a:defRPr/>
          </a:pPr>
          <a:endParaRPr lang="es-CO" sz="1900" b="1">
            <a:solidFill>
              <a:schemeClr val="lt1"/>
            </a:solidFill>
            <a:effectLst/>
            <a:latin typeface="Museo Sans Condensed" panose="02000000000000000000" pitchFamily="2" charset="0"/>
            <a:ea typeface="+mn-ea"/>
            <a:cs typeface="+mn-cs"/>
          </a:endParaRPr>
        </a:p>
      </xdr:txBody>
    </xdr:sp>
    <xdr:clientData/>
  </xdr:twoCellAnchor>
  <xdr:twoCellAnchor>
    <xdr:from>
      <xdr:col>7</xdr:col>
      <xdr:colOff>1030031</xdr:colOff>
      <xdr:row>0</xdr:row>
      <xdr:rowOff>19938</xdr:rowOff>
    </xdr:from>
    <xdr:to>
      <xdr:col>7</xdr:col>
      <xdr:colOff>1795292</xdr:colOff>
      <xdr:row>0</xdr:row>
      <xdr:rowOff>1074332</xdr:rowOff>
    </xdr:to>
    <xdr:sp macro="" textlink="">
      <xdr:nvSpPr>
        <xdr:cNvPr id="32" name="31 Rectángulo">
          <a:extLst>
            <a:ext uri="{FF2B5EF4-FFF2-40B4-BE49-F238E27FC236}">
              <a16:creationId xmlns:a16="http://schemas.microsoft.com/office/drawing/2014/main" id="{773083FB-C410-4ED0-93C8-B093CFE90E26}"/>
            </a:ext>
          </a:extLst>
        </xdr:cNvPr>
        <xdr:cNvSpPr/>
      </xdr:nvSpPr>
      <xdr:spPr>
        <a:xfrm>
          <a:off x="10986979" y="19938"/>
          <a:ext cx="765261" cy="1054394"/>
        </a:xfrm>
        <a:prstGeom prst="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ES" sz="4400">
              <a:latin typeface="Museo Sans Condensed" panose="02000000000000000000" pitchFamily="2" charset="0"/>
            </a:rPr>
            <a:t>V2</a:t>
          </a:r>
        </a:p>
      </xdr:txBody>
    </xdr:sp>
    <xdr:clientData/>
  </xdr:twoCellAnchor>
  <xdr:twoCellAnchor>
    <xdr:from>
      <xdr:col>1</xdr:col>
      <xdr:colOff>859277</xdr:colOff>
      <xdr:row>0</xdr:row>
      <xdr:rowOff>520553</xdr:rowOff>
    </xdr:from>
    <xdr:to>
      <xdr:col>7</xdr:col>
      <xdr:colOff>986811</xdr:colOff>
      <xdr:row>0</xdr:row>
      <xdr:rowOff>742065</xdr:rowOff>
    </xdr:to>
    <xdr:sp macro="" textlink="">
      <xdr:nvSpPr>
        <xdr:cNvPr id="33" name="32 Rectángulo">
          <a:extLst>
            <a:ext uri="{FF2B5EF4-FFF2-40B4-BE49-F238E27FC236}">
              <a16:creationId xmlns:a16="http://schemas.microsoft.com/office/drawing/2014/main" id="{7858973D-0004-4B53-AA81-0029F15E8F5A}"/>
            </a:ext>
          </a:extLst>
        </xdr:cNvPr>
        <xdr:cNvSpPr/>
      </xdr:nvSpPr>
      <xdr:spPr>
        <a:xfrm>
          <a:off x="859277" y="520553"/>
          <a:ext cx="10086225" cy="221512"/>
        </a:xfrm>
        <a:prstGeom prst="rect">
          <a:avLst/>
        </a:prstGeom>
        <a:solidFill>
          <a:srgbClr val="FFC000"/>
        </a:solidFill>
        <a:ln>
          <a:noFill/>
        </a:ln>
      </xdr:spPr>
      <xdr:style>
        <a:lnRef idx="2">
          <a:schemeClr val="dk1">
            <a:shade val="50000"/>
          </a:schemeClr>
        </a:lnRef>
        <a:fillRef idx="1">
          <a:schemeClr val="dk1"/>
        </a:fillRef>
        <a:effectRef idx="0">
          <a:schemeClr val="dk1"/>
        </a:effectRef>
        <a:fontRef idx="minor">
          <a:schemeClr val="lt1"/>
        </a:fontRef>
      </xdr:style>
      <xdr:txBody>
        <a:bodyPr rtlCol="0" anchor="ctr"/>
        <a:lstStyle/>
        <a:p>
          <a:pPr algn="ctr"/>
          <a:r>
            <a:rPr lang="es-ES" sz="1400" b="0">
              <a:ln>
                <a:noFill/>
              </a:ln>
              <a:latin typeface="Museo Sans Condensed" panose="02000000000000000000" pitchFamily="2" charset="0"/>
            </a:rPr>
            <a:t>PROCESO </a:t>
          </a:r>
          <a:r>
            <a:rPr lang="es-ES" sz="1400" b="1">
              <a:ln>
                <a:noFill/>
              </a:ln>
              <a:latin typeface="Museo Sans Condensed" panose="02000000000000000000" pitchFamily="2" charset="0"/>
            </a:rPr>
            <a:t>GESTIÓN DE RECURSOS</a:t>
          </a:r>
        </a:p>
      </xdr:txBody>
    </xdr:sp>
    <xdr:clientData/>
  </xdr:twoCellAnchor>
  <xdr:twoCellAnchor>
    <xdr:from>
      <xdr:col>1</xdr:col>
      <xdr:colOff>741499</xdr:colOff>
      <xdr:row>0</xdr:row>
      <xdr:rowOff>808517</xdr:rowOff>
    </xdr:from>
    <xdr:to>
      <xdr:col>4</xdr:col>
      <xdr:colOff>2082210</xdr:colOff>
      <xdr:row>0</xdr:row>
      <xdr:rowOff>1052180</xdr:rowOff>
    </xdr:to>
    <xdr:sp macro="" textlink="">
      <xdr:nvSpPr>
        <xdr:cNvPr id="35" name="34 Rectángulo">
          <a:extLst>
            <a:ext uri="{FF2B5EF4-FFF2-40B4-BE49-F238E27FC236}">
              <a16:creationId xmlns:a16="http://schemas.microsoft.com/office/drawing/2014/main" id="{03B3E1E7-8154-4BEF-A793-B840900A9B44}"/>
            </a:ext>
          </a:extLst>
        </xdr:cNvPr>
        <xdr:cNvSpPr/>
      </xdr:nvSpPr>
      <xdr:spPr>
        <a:xfrm>
          <a:off x="741499" y="808517"/>
          <a:ext cx="5195013" cy="243663"/>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ES" sz="1100" b="1">
              <a:solidFill>
                <a:srgbClr val="0070C0"/>
              </a:solidFill>
              <a:latin typeface="Museo Sans 300" panose="02000000000000000000" pitchFamily="50" charset="0"/>
            </a:rPr>
            <a:t>VIGENCIA</a:t>
          </a:r>
          <a:r>
            <a:rPr lang="es-ES" sz="1100" b="1">
              <a:solidFill>
                <a:schemeClr val="tx1">
                  <a:lumMod val="85000"/>
                  <a:lumOff val="15000"/>
                </a:schemeClr>
              </a:solidFill>
              <a:latin typeface="Museo Sans 300" panose="02000000000000000000" pitchFamily="50" charset="0"/>
            </a:rPr>
            <a:t>:  30/04/2023</a:t>
          </a:r>
        </a:p>
      </xdr:txBody>
    </xdr:sp>
    <xdr:clientData/>
  </xdr:twoCellAnchor>
  <xdr:twoCellAnchor>
    <xdr:from>
      <xdr:col>4</xdr:col>
      <xdr:colOff>2270494</xdr:colOff>
      <xdr:row>0</xdr:row>
      <xdr:rowOff>797442</xdr:rowOff>
    </xdr:from>
    <xdr:to>
      <xdr:col>7</xdr:col>
      <xdr:colOff>985725</xdr:colOff>
      <xdr:row>0</xdr:row>
      <xdr:rowOff>1052180</xdr:rowOff>
    </xdr:to>
    <xdr:sp macro="" textlink="">
      <xdr:nvSpPr>
        <xdr:cNvPr id="36" name="35 Rectángulo">
          <a:extLst>
            <a:ext uri="{FF2B5EF4-FFF2-40B4-BE49-F238E27FC236}">
              <a16:creationId xmlns:a16="http://schemas.microsoft.com/office/drawing/2014/main" id="{46809D3C-7809-40F5-B44D-4EAEB2F8E6D3}"/>
            </a:ext>
          </a:extLst>
        </xdr:cNvPr>
        <xdr:cNvSpPr/>
      </xdr:nvSpPr>
      <xdr:spPr>
        <a:xfrm>
          <a:off x="6124796" y="797442"/>
          <a:ext cx="4817877" cy="254738"/>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ES" sz="1100" b="1">
              <a:solidFill>
                <a:schemeClr val="tx1">
                  <a:lumMod val="85000"/>
                  <a:lumOff val="15000"/>
                </a:schemeClr>
              </a:solidFill>
              <a:latin typeface="Museo Sans 300" panose="02000000000000000000" pitchFamily="50" charset="0"/>
            </a:rPr>
            <a:t>CODIGO: 127-PRCGR-07</a:t>
          </a:r>
        </a:p>
      </xdr:txBody>
    </xdr:sp>
    <xdr:clientData/>
  </xdr:twoCellAnchor>
  <xdr:twoCellAnchor editAs="oneCell">
    <xdr:from>
      <xdr:col>1</xdr:col>
      <xdr:colOff>21069</xdr:colOff>
      <xdr:row>0</xdr:row>
      <xdr:rowOff>32425</xdr:rowOff>
    </xdr:from>
    <xdr:to>
      <xdr:col>2</xdr:col>
      <xdr:colOff>35803</xdr:colOff>
      <xdr:row>0</xdr:row>
      <xdr:rowOff>1032550</xdr:rowOff>
    </xdr:to>
    <xdr:pic>
      <xdr:nvPicPr>
        <xdr:cNvPr id="5828" name="Imagen 10">
          <a:extLst>
            <a:ext uri="{FF2B5EF4-FFF2-40B4-BE49-F238E27FC236}">
              <a16:creationId xmlns:a16="http://schemas.microsoft.com/office/drawing/2014/main" id="{059E1840-D489-45C3-BE4E-C06E043FA1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233" t="3761" r="18082" b="13202"/>
        <a:stretch>
          <a:fillRect/>
        </a:stretch>
      </xdr:blipFill>
      <xdr:spPr bwMode="auto">
        <a:xfrm>
          <a:off x="21069" y="32425"/>
          <a:ext cx="744984"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730989</xdr:colOff>
      <xdr:row>78</xdr:row>
      <xdr:rowOff>143983</xdr:rowOff>
    </xdr:from>
    <xdr:to>
      <xdr:col>3</xdr:col>
      <xdr:colOff>146655</xdr:colOff>
      <xdr:row>78</xdr:row>
      <xdr:rowOff>382108</xdr:rowOff>
    </xdr:to>
    <xdr:sp macro="" textlink="">
      <xdr:nvSpPr>
        <xdr:cNvPr id="12" name="96 Terminador">
          <a:extLst>
            <a:ext uri="{FF2B5EF4-FFF2-40B4-BE49-F238E27FC236}">
              <a16:creationId xmlns:a16="http://schemas.microsoft.com/office/drawing/2014/main" id="{30068E43-3B32-4C30-B822-A600259CF65C}"/>
            </a:ext>
          </a:extLst>
        </xdr:cNvPr>
        <xdr:cNvSpPr/>
      </xdr:nvSpPr>
      <xdr:spPr>
        <a:xfrm>
          <a:off x="1705640" y="30081280"/>
          <a:ext cx="944096" cy="238125"/>
        </a:xfrm>
        <a:prstGeom prst="flowChartTerminator">
          <a:avLst/>
        </a:prstGeom>
        <a:no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2</xdr:col>
      <xdr:colOff>553782</xdr:colOff>
      <xdr:row>79</xdr:row>
      <xdr:rowOff>531628</xdr:rowOff>
    </xdr:from>
    <xdr:to>
      <xdr:col>3</xdr:col>
      <xdr:colOff>332985</xdr:colOff>
      <xdr:row>79</xdr:row>
      <xdr:rowOff>865003</xdr:rowOff>
    </xdr:to>
    <xdr:sp macro="" textlink="">
      <xdr:nvSpPr>
        <xdr:cNvPr id="13" name="97 Proceso">
          <a:extLst>
            <a:ext uri="{FF2B5EF4-FFF2-40B4-BE49-F238E27FC236}">
              <a16:creationId xmlns:a16="http://schemas.microsoft.com/office/drawing/2014/main" id="{12656A91-8846-467A-934C-32DCCD1F608A}"/>
            </a:ext>
          </a:extLst>
        </xdr:cNvPr>
        <xdr:cNvSpPr/>
      </xdr:nvSpPr>
      <xdr:spPr>
        <a:xfrm>
          <a:off x="1528433" y="31188837"/>
          <a:ext cx="1307633" cy="333375"/>
        </a:xfrm>
        <a:prstGeom prst="flowChartProcess">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2</xdr:col>
      <xdr:colOff>680483</xdr:colOff>
      <xdr:row>80</xdr:row>
      <xdr:rowOff>332270</xdr:rowOff>
    </xdr:from>
    <xdr:to>
      <xdr:col>3</xdr:col>
      <xdr:colOff>204233</xdr:colOff>
      <xdr:row>80</xdr:row>
      <xdr:rowOff>900224</xdr:rowOff>
    </xdr:to>
    <xdr:sp macro="" textlink="">
      <xdr:nvSpPr>
        <xdr:cNvPr id="5832" name="AutoShape 5">
          <a:extLst>
            <a:ext uri="{FF2B5EF4-FFF2-40B4-BE49-F238E27FC236}">
              <a16:creationId xmlns:a16="http://schemas.microsoft.com/office/drawing/2014/main" id="{86E6A37E-7B2F-40EA-9CFD-DD360D8AFB19}"/>
            </a:ext>
          </a:extLst>
        </xdr:cNvPr>
        <xdr:cNvSpPr>
          <a:spLocks noChangeArrowheads="1"/>
        </xdr:cNvSpPr>
      </xdr:nvSpPr>
      <xdr:spPr bwMode="auto">
        <a:xfrm>
          <a:off x="1655134" y="33924508"/>
          <a:ext cx="1052180" cy="567954"/>
        </a:xfrm>
        <a:prstGeom prst="diamond">
          <a:avLst/>
        </a:prstGeom>
        <a:noFill/>
        <a:ln w="9525">
          <a:solidFill>
            <a:srgbClr val="000000"/>
          </a:solidFill>
          <a:miter lim="800000"/>
          <a:headEnd/>
          <a:tailEnd/>
        </a:ln>
        <a:extLst>
          <a:ext uri="{909E8E84-426E-40DD-AFC4-6F175D3DCCD1}">
            <a14:hiddenFill xmlns:a14="http://schemas.microsoft.com/office/drawing/2010/main">
              <a:solidFill>
                <a:srgbClr val="3366FF"/>
              </a:solidFill>
            </a14:hiddenFill>
          </a:ext>
        </a:extLst>
      </xdr:spPr>
    </xdr:sp>
    <xdr:clientData/>
  </xdr:twoCellAnchor>
  <xdr:twoCellAnchor>
    <xdr:from>
      <xdr:col>2</xdr:col>
      <xdr:colOff>1196163</xdr:colOff>
      <xdr:row>80</xdr:row>
      <xdr:rowOff>866997</xdr:rowOff>
    </xdr:from>
    <xdr:to>
      <xdr:col>2</xdr:col>
      <xdr:colOff>1206575</xdr:colOff>
      <xdr:row>81</xdr:row>
      <xdr:rowOff>33228</xdr:rowOff>
    </xdr:to>
    <xdr:cxnSp macro="">
      <xdr:nvCxnSpPr>
        <xdr:cNvPr id="18" name="Conector recto de flecha 17">
          <a:extLst>
            <a:ext uri="{FF2B5EF4-FFF2-40B4-BE49-F238E27FC236}">
              <a16:creationId xmlns:a16="http://schemas.microsoft.com/office/drawing/2014/main" id="{A183430D-13CF-49C7-80B4-A67B51C95B80}"/>
            </a:ext>
          </a:extLst>
        </xdr:cNvPr>
        <xdr:cNvCxnSpPr/>
      </xdr:nvCxnSpPr>
      <xdr:spPr>
        <a:xfrm flipH="1">
          <a:off x="2170814" y="42189991"/>
          <a:ext cx="10412" cy="35131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1180891</xdr:colOff>
      <xdr:row>87</xdr:row>
      <xdr:rowOff>756093</xdr:rowOff>
    </xdr:from>
    <xdr:to>
      <xdr:col>2</xdr:col>
      <xdr:colOff>1185445</xdr:colOff>
      <xdr:row>88</xdr:row>
      <xdr:rowOff>412750</xdr:rowOff>
    </xdr:to>
    <xdr:cxnSp macro="">
      <xdr:nvCxnSpPr>
        <xdr:cNvPr id="51" name="Conector recto de flecha 50">
          <a:extLst>
            <a:ext uri="{FF2B5EF4-FFF2-40B4-BE49-F238E27FC236}">
              <a16:creationId xmlns:a16="http://schemas.microsoft.com/office/drawing/2014/main" id="{F7915719-50BF-462D-80C8-A9AAD29BD66D}"/>
            </a:ext>
          </a:extLst>
        </xdr:cNvPr>
        <xdr:cNvCxnSpPr>
          <a:cxnSpLocks/>
        </xdr:cNvCxnSpPr>
      </xdr:nvCxnSpPr>
      <xdr:spPr>
        <a:xfrm flipH="1">
          <a:off x="2196891" y="125406593"/>
          <a:ext cx="4554" cy="879032"/>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1203037</xdr:colOff>
      <xdr:row>78</xdr:row>
      <xdr:rowOff>382108</xdr:rowOff>
    </xdr:from>
    <xdr:to>
      <xdr:col>2</xdr:col>
      <xdr:colOff>1207599</xdr:colOff>
      <xdr:row>79</xdr:row>
      <xdr:rowOff>531628</xdr:rowOff>
    </xdr:to>
    <xdr:cxnSp macro="">
      <xdr:nvCxnSpPr>
        <xdr:cNvPr id="3" name="Conector recto de flecha 2">
          <a:extLst>
            <a:ext uri="{FF2B5EF4-FFF2-40B4-BE49-F238E27FC236}">
              <a16:creationId xmlns:a16="http://schemas.microsoft.com/office/drawing/2014/main" id="{2D8C1EEB-D08B-488D-8194-DAB29720059B}"/>
            </a:ext>
          </a:extLst>
        </xdr:cNvPr>
        <xdr:cNvCxnSpPr>
          <a:stCxn id="12" idx="2"/>
          <a:endCxn id="13" idx="0"/>
        </xdr:cNvCxnSpPr>
      </xdr:nvCxnSpPr>
      <xdr:spPr>
        <a:xfrm>
          <a:off x="2177688" y="30319405"/>
          <a:ext cx="4562" cy="869432"/>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1207239</xdr:colOff>
      <xdr:row>79</xdr:row>
      <xdr:rowOff>865003</xdr:rowOff>
    </xdr:from>
    <xdr:to>
      <xdr:col>2</xdr:col>
      <xdr:colOff>1207599</xdr:colOff>
      <xdr:row>79</xdr:row>
      <xdr:rowOff>1340145</xdr:rowOff>
    </xdr:to>
    <xdr:cxnSp macro="">
      <xdr:nvCxnSpPr>
        <xdr:cNvPr id="10" name="Conector recto de flecha 9">
          <a:extLst>
            <a:ext uri="{FF2B5EF4-FFF2-40B4-BE49-F238E27FC236}">
              <a16:creationId xmlns:a16="http://schemas.microsoft.com/office/drawing/2014/main" id="{45D1EFBB-DBD7-44A8-9E5B-9915A06F9023}"/>
            </a:ext>
          </a:extLst>
        </xdr:cNvPr>
        <xdr:cNvCxnSpPr>
          <a:stCxn id="13" idx="2"/>
        </xdr:cNvCxnSpPr>
      </xdr:nvCxnSpPr>
      <xdr:spPr>
        <a:xfrm flipH="1">
          <a:off x="2181890" y="40770323"/>
          <a:ext cx="360" cy="475142"/>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1204581</xdr:colOff>
      <xdr:row>80</xdr:row>
      <xdr:rowOff>0</xdr:rowOff>
    </xdr:from>
    <xdr:to>
      <xdr:col>2</xdr:col>
      <xdr:colOff>1206573</xdr:colOff>
      <xdr:row>80</xdr:row>
      <xdr:rowOff>332270</xdr:rowOff>
    </xdr:to>
    <xdr:cxnSp macro="">
      <xdr:nvCxnSpPr>
        <xdr:cNvPr id="19" name="Conector recto de flecha 18">
          <a:extLst>
            <a:ext uri="{FF2B5EF4-FFF2-40B4-BE49-F238E27FC236}">
              <a16:creationId xmlns:a16="http://schemas.microsoft.com/office/drawing/2014/main" id="{02B9E84E-0B78-4631-8BB3-476E1E888D98}"/>
            </a:ext>
          </a:extLst>
        </xdr:cNvPr>
        <xdr:cNvCxnSpPr>
          <a:endCxn id="5832" idx="0"/>
        </xdr:cNvCxnSpPr>
      </xdr:nvCxnSpPr>
      <xdr:spPr>
        <a:xfrm>
          <a:off x="2179232" y="33049535"/>
          <a:ext cx="1992" cy="87497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88603</xdr:colOff>
      <xdr:row>80</xdr:row>
      <xdr:rowOff>365494</xdr:rowOff>
    </xdr:from>
    <xdr:ext cx="372987" cy="264560"/>
    <xdr:sp macro="" textlink="">
      <xdr:nvSpPr>
        <xdr:cNvPr id="21" name="CuadroTexto 20">
          <a:extLst>
            <a:ext uri="{FF2B5EF4-FFF2-40B4-BE49-F238E27FC236}">
              <a16:creationId xmlns:a16="http://schemas.microsoft.com/office/drawing/2014/main" id="{11E3FE46-C51E-2C6B-E27D-851A4B60BDF0}"/>
            </a:ext>
          </a:extLst>
        </xdr:cNvPr>
        <xdr:cNvSpPr txBox="1"/>
      </xdr:nvSpPr>
      <xdr:spPr>
        <a:xfrm>
          <a:off x="2591684" y="41688488"/>
          <a:ext cx="3729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b="1"/>
            <a:t>NO</a:t>
          </a:r>
        </a:p>
      </xdr:txBody>
    </xdr:sp>
    <xdr:clientData/>
  </xdr:oneCellAnchor>
  <xdr:oneCellAnchor>
    <xdr:from>
      <xdr:col>2</xdr:col>
      <xdr:colOff>1204580</xdr:colOff>
      <xdr:row>80</xdr:row>
      <xdr:rowOff>805859</xdr:rowOff>
    </xdr:from>
    <xdr:ext cx="288990" cy="264560"/>
    <xdr:sp macro="" textlink="">
      <xdr:nvSpPr>
        <xdr:cNvPr id="26" name="CuadroTexto 25">
          <a:extLst>
            <a:ext uri="{FF2B5EF4-FFF2-40B4-BE49-F238E27FC236}">
              <a16:creationId xmlns:a16="http://schemas.microsoft.com/office/drawing/2014/main" id="{13512243-0235-4610-A562-76460C3F5238}"/>
            </a:ext>
          </a:extLst>
        </xdr:cNvPr>
        <xdr:cNvSpPr txBox="1"/>
      </xdr:nvSpPr>
      <xdr:spPr>
        <a:xfrm>
          <a:off x="2179231" y="42128853"/>
          <a:ext cx="2889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b="1"/>
            <a:t>SI</a:t>
          </a:r>
        </a:p>
      </xdr:txBody>
    </xdr:sp>
    <xdr:clientData/>
  </xdr:oneCellAnchor>
  <xdr:oneCellAnchor>
    <xdr:from>
      <xdr:col>3</xdr:col>
      <xdr:colOff>27913</xdr:colOff>
      <xdr:row>85</xdr:row>
      <xdr:rowOff>659220</xdr:rowOff>
    </xdr:from>
    <xdr:ext cx="184731" cy="264560"/>
    <xdr:sp macro="" textlink="">
      <xdr:nvSpPr>
        <xdr:cNvPr id="5840" name="CuadroTexto 5839">
          <a:extLst>
            <a:ext uri="{FF2B5EF4-FFF2-40B4-BE49-F238E27FC236}">
              <a16:creationId xmlns:a16="http://schemas.microsoft.com/office/drawing/2014/main" id="{79C83608-4A21-432A-954E-910518192A79}"/>
            </a:ext>
          </a:extLst>
        </xdr:cNvPr>
        <xdr:cNvSpPr txBox="1"/>
      </xdr:nvSpPr>
      <xdr:spPr>
        <a:xfrm>
          <a:off x="2526825" y="584591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b="1"/>
        </a:p>
      </xdr:txBody>
    </xdr:sp>
    <xdr:clientData/>
  </xdr:oneCellAnchor>
  <xdr:twoCellAnchor>
    <xdr:from>
      <xdr:col>2</xdr:col>
      <xdr:colOff>664535</xdr:colOff>
      <xdr:row>81</xdr:row>
      <xdr:rowOff>376569</xdr:rowOff>
    </xdr:from>
    <xdr:to>
      <xdr:col>3</xdr:col>
      <xdr:colOff>188285</xdr:colOff>
      <xdr:row>81</xdr:row>
      <xdr:rowOff>944523</xdr:rowOff>
    </xdr:to>
    <xdr:sp macro="" textlink="">
      <xdr:nvSpPr>
        <xdr:cNvPr id="38" name="AutoShape 5">
          <a:extLst>
            <a:ext uri="{FF2B5EF4-FFF2-40B4-BE49-F238E27FC236}">
              <a16:creationId xmlns:a16="http://schemas.microsoft.com/office/drawing/2014/main" id="{1E67F3BB-0F62-4786-8EB8-33632F40B115}"/>
            </a:ext>
          </a:extLst>
        </xdr:cNvPr>
        <xdr:cNvSpPr>
          <a:spLocks noChangeArrowheads="1"/>
        </xdr:cNvSpPr>
      </xdr:nvSpPr>
      <xdr:spPr bwMode="auto">
        <a:xfrm>
          <a:off x="1639186" y="42884650"/>
          <a:ext cx="1052180" cy="567954"/>
        </a:xfrm>
        <a:prstGeom prst="diamond">
          <a:avLst/>
        </a:prstGeom>
        <a:noFill/>
        <a:ln w="9525">
          <a:solidFill>
            <a:srgbClr val="000000"/>
          </a:solidFill>
          <a:miter lim="800000"/>
          <a:headEnd/>
          <a:tailEnd/>
        </a:ln>
        <a:extLst>
          <a:ext uri="{909E8E84-426E-40DD-AFC4-6F175D3DCCD1}">
            <a14:hiddenFill xmlns:a14="http://schemas.microsoft.com/office/drawing/2010/main">
              <a:solidFill>
                <a:srgbClr val="3366FF"/>
              </a:solidFill>
            </a14:hiddenFill>
          </a:ext>
        </a:extLst>
      </xdr:spPr>
    </xdr:sp>
    <xdr:clientData/>
  </xdr:twoCellAnchor>
  <xdr:twoCellAnchor>
    <xdr:from>
      <xdr:col>2</xdr:col>
      <xdr:colOff>1204137</xdr:colOff>
      <xdr:row>81</xdr:row>
      <xdr:rowOff>55378</xdr:rowOff>
    </xdr:from>
    <xdr:to>
      <xdr:col>2</xdr:col>
      <xdr:colOff>1206129</xdr:colOff>
      <xdr:row>81</xdr:row>
      <xdr:rowOff>387648</xdr:rowOff>
    </xdr:to>
    <xdr:cxnSp macro="">
      <xdr:nvCxnSpPr>
        <xdr:cNvPr id="42" name="Conector recto de flecha 41">
          <a:extLst>
            <a:ext uri="{FF2B5EF4-FFF2-40B4-BE49-F238E27FC236}">
              <a16:creationId xmlns:a16="http://schemas.microsoft.com/office/drawing/2014/main" id="{C0B56794-3131-4641-AE16-91B74B77C232}"/>
            </a:ext>
          </a:extLst>
        </xdr:cNvPr>
        <xdr:cNvCxnSpPr/>
      </xdr:nvCxnSpPr>
      <xdr:spPr>
        <a:xfrm>
          <a:off x="2175687" y="54052603"/>
          <a:ext cx="1992" cy="33227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132908</xdr:colOff>
      <xdr:row>81</xdr:row>
      <xdr:rowOff>498401</xdr:rowOff>
    </xdr:from>
    <xdr:ext cx="372987" cy="264560"/>
    <xdr:sp macro="" textlink="">
      <xdr:nvSpPr>
        <xdr:cNvPr id="44" name="CuadroTexto 43">
          <a:extLst>
            <a:ext uri="{FF2B5EF4-FFF2-40B4-BE49-F238E27FC236}">
              <a16:creationId xmlns:a16="http://schemas.microsoft.com/office/drawing/2014/main" id="{A207E04E-B609-45F2-A45F-B510A606E0C4}"/>
            </a:ext>
          </a:extLst>
        </xdr:cNvPr>
        <xdr:cNvSpPr txBox="1"/>
      </xdr:nvSpPr>
      <xdr:spPr>
        <a:xfrm>
          <a:off x="2635989" y="43006482"/>
          <a:ext cx="3729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b="1"/>
            <a:t>NO</a:t>
          </a:r>
        </a:p>
      </xdr:txBody>
    </xdr:sp>
    <xdr:clientData/>
  </xdr:oneCellAnchor>
  <xdr:oneCellAnchor>
    <xdr:from>
      <xdr:col>2</xdr:col>
      <xdr:colOff>1030029</xdr:colOff>
      <xdr:row>81</xdr:row>
      <xdr:rowOff>886047</xdr:rowOff>
    </xdr:from>
    <xdr:ext cx="288990" cy="264560"/>
    <xdr:sp macro="" textlink="">
      <xdr:nvSpPr>
        <xdr:cNvPr id="47" name="CuadroTexto 46">
          <a:extLst>
            <a:ext uri="{FF2B5EF4-FFF2-40B4-BE49-F238E27FC236}">
              <a16:creationId xmlns:a16="http://schemas.microsoft.com/office/drawing/2014/main" id="{48AEE88F-27DD-4928-9740-549DD8E7B3D0}"/>
            </a:ext>
          </a:extLst>
        </xdr:cNvPr>
        <xdr:cNvSpPr txBox="1"/>
      </xdr:nvSpPr>
      <xdr:spPr>
        <a:xfrm>
          <a:off x="2004680" y="43394128"/>
          <a:ext cx="2889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b="1"/>
            <a:t>SI</a:t>
          </a:r>
        </a:p>
      </xdr:txBody>
    </xdr:sp>
    <xdr:clientData/>
  </xdr:oneCellAnchor>
  <xdr:twoCellAnchor>
    <xdr:from>
      <xdr:col>2</xdr:col>
      <xdr:colOff>536449</xdr:colOff>
      <xdr:row>83</xdr:row>
      <xdr:rowOff>484893</xdr:rowOff>
    </xdr:from>
    <xdr:to>
      <xdr:col>3</xdr:col>
      <xdr:colOff>315652</xdr:colOff>
      <xdr:row>83</xdr:row>
      <xdr:rowOff>818268</xdr:rowOff>
    </xdr:to>
    <xdr:sp macro="" textlink="">
      <xdr:nvSpPr>
        <xdr:cNvPr id="55" name="97 Proceso">
          <a:extLst>
            <a:ext uri="{FF2B5EF4-FFF2-40B4-BE49-F238E27FC236}">
              <a16:creationId xmlns:a16="http://schemas.microsoft.com/office/drawing/2014/main" id="{8FC0B322-37EA-49BA-AE65-4A22A2B0D822}"/>
            </a:ext>
          </a:extLst>
        </xdr:cNvPr>
        <xdr:cNvSpPr/>
      </xdr:nvSpPr>
      <xdr:spPr>
        <a:xfrm>
          <a:off x="1552449" y="120118893"/>
          <a:ext cx="1303203" cy="333375"/>
        </a:xfrm>
        <a:prstGeom prst="flowChartProcess">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2</xdr:col>
      <xdr:colOff>462579</xdr:colOff>
      <xdr:row>82</xdr:row>
      <xdr:rowOff>307042</xdr:rowOff>
    </xdr:from>
    <xdr:to>
      <xdr:col>3</xdr:col>
      <xdr:colOff>241782</xdr:colOff>
      <xdr:row>82</xdr:row>
      <xdr:rowOff>640417</xdr:rowOff>
    </xdr:to>
    <xdr:sp macro="" textlink="">
      <xdr:nvSpPr>
        <xdr:cNvPr id="37" name="97 Proceso">
          <a:extLst>
            <a:ext uri="{FF2B5EF4-FFF2-40B4-BE49-F238E27FC236}">
              <a16:creationId xmlns:a16="http://schemas.microsoft.com/office/drawing/2014/main" id="{FB690BDE-C212-4D84-AC30-8B981BA30E4B}"/>
            </a:ext>
          </a:extLst>
        </xdr:cNvPr>
        <xdr:cNvSpPr/>
      </xdr:nvSpPr>
      <xdr:spPr>
        <a:xfrm>
          <a:off x="1529379" y="115338562"/>
          <a:ext cx="1348923" cy="333375"/>
        </a:xfrm>
        <a:prstGeom prst="flowChartProcess">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2</xdr:col>
      <xdr:colOff>496980</xdr:colOff>
      <xdr:row>85</xdr:row>
      <xdr:rowOff>481853</xdr:rowOff>
    </xdr:from>
    <xdr:to>
      <xdr:col>3</xdr:col>
      <xdr:colOff>276183</xdr:colOff>
      <xdr:row>85</xdr:row>
      <xdr:rowOff>815228</xdr:rowOff>
    </xdr:to>
    <xdr:sp macro="" textlink="">
      <xdr:nvSpPr>
        <xdr:cNvPr id="45" name="97 Proceso">
          <a:extLst>
            <a:ext uri="{FF2B5EF4-FFF2-40B4-BE49-F238E27FC236}">
              <a16:creationId xmlns:a16="http://schemas.microsoft.com/office/drawing/2014/main" id="{97C9E302-B626-41DA-B8C2-173A205AF546}"/>
            </a:ext>
          </a:extLst>
        </xdr:cNvPr>
        <xdr:cNvSpPr/>
      </xdr:nvSpPr>
      <xdr:spPr>
        <a:xfrm>
          <a:off x="1620930" y="104790128"/>
          <a:ext cx="1350828" cy="333375"/>
        </a:xfrm>
        <a:prstGeom prst="flowChartProcess">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2</xdr:col>
      <xdr:colOff>476250</xdr:colOff>
      <xdr:row>86</xdr:row>
      <xdr:rowOff>695325</xdr:rowOff>
    </xdr:from>
    <xdr:to>
      <xdr:col>3</xdr:col>
      <xdr:colOff>255453</xdr:colOff>
      <xdr:row>86</xdr:row>
      <xdr:rowOff>1028700</xdr:rowOff>
    </xdr:to>
    <xdr:sp macro="" textlink="">
      <xdr:nvSpPr>
        <xdr:cNvPr id="28" name="97 Proceso">
          <a:extLst>
            <a:ext uri="{FF2B5EF4-FFF2-40B4-BE49-F238E27FC236}">
              <a16:creationId xmlns:a16="http://schemas.microsoft.com/office/drawing/2014/main" id="{C45E796A-C339-4A0B-99BC-E28E3D7A2CBB}"/>
            </a:ext>
          </a:extLst>
        </xdr:cNvPr>
        <xdr:cNvSpPr/>
      </xdr:nvSpPr>
      <xdr:spPr>
        <a:xfrm>
          <a:off x="1600200" y="106060875"/>
          <a:ext cx="1350828" cy="333375"/>
        </a:xfrm>
        <a:prstGeom prst="flowChartProcess">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2</xdr:col>
      <xdr:colOff>619125</xdr:colOff>
      <xdr:row>87</xdr:row>
      <xdr:rowOff>400050</xdr:rowOff>
    </xdr:from>
    <xdr:to>
      <xdr:col>3</xdr:col>
      <xdr:colOff>398328</xdr:colOff>
      <xdr:row>87</xdr:row>
      <xdr:rowOff>733425</xdr:rowOff>
    </xdr:to>
    <xdr:sp macro="" textlink="">
      <xdr:nvSpPr>
        <xdr:cNvPr id="29" name="97 Proceso">
          <a:extLst>
            <a:ext uri="{FF2B5EF4-FFF2-40B4-BE49-F238E27FC236}">
              <a16:creationId xmlns:a16="http://schemas.microsoft.com/office/drawing/2014/main" id="{2F62E1CC-7C90-436C-94E4-CCCEEE799B4B}"/>
            </a:ext>
          </a:extLst>
        </xdr:cNvPr>
        <xdr:cNvSpPr/>
      </xdr:nvSpPr>
      <xdr:spPr>
        <a:xfrm>
          <a:off x="1590675" y="64046100"/>
          <a:ext cx="1303203" cy="333375"/>
        </a:xfrm>
        <a:prstGeom prst="flowChartProcess">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2</xdr:col>
      <xdr:colOff>533400</xdr:colOff>
      <xdr:row>84</xdr:row>
      <xdr:rowOff>469900</xdr:rowOff>
    </xdr:from>
    <xdr:to>
      <xdr:col>3</xdr:col>
      <xdr:colOff>312603</xdr:colOff>
      <xdr:row>84</xdr:row>
      <xdr:rowOff>803275</xdr:rowOff>
    </xdr:to>
    <xdr:sp macro="" textlink="">
      <xdr:nvSpPr>
        <xdr:cNvPr id="30" name="97 Proceso">
          <a:extLst>
            <a:ext uri="{FF2B5EF4-FFF2-40B4-BE49-F238E27FC236}">
              <a16:creationId xmlns:a16="http://schemas.microsoft.com/office/drawing/2014/main" id="{73F87DA8-A141-4CCB-9CE1-0338D71D28C9}"/>
            </a:ext>
          </a:extLst>
        </xdr:cNvPr>
        <xdr:cNvSpPr/>
      </xdr:nvSpPr>
      <xdr:spPr>
        <a:xfrm>
          <a:off x="1549400" y="121310400"/>
          <a:ext cx="1303203" cy="333375"/>
        </a:xfrm>
        <a:prstGeom prst="flowChartProcess">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2</xdr:col>
      <xdr:colOff>1156512</xdr:colOff>
      <xdr:row>81</xdr:row>
      <xdr:rowOff>1160278</xdr:rowOff>
    </xdr:from>
    <xdr:to>
      <xdr:col>2</xdr:col>
      <xdr:colOff>1158504</xdr:colOff>
      <xdr:row>81</xdr:row>
      <xdr:rowOff>1492548</xdr:rowOff>
    </xdr:to>
    <xdr:cxnSp macro="">
      <xdr:nvCxnSpPr>
        <xdr:cNvPr id="34" name="Conector recto de flecha 33">
          <a:extLst>
            <a:ext uri="{FF2B5EF4-FFF2-40B4-BE49-F238E27FC236}">
              <a16:creationId xmlns:a16="http://schemas.microsoft.com/office/drawing/2014/main" id="{90BCBC95-A59B-467C-8158-471FD4437232}"/>
            </a:ext>
          </a:extLst>
        </xdr:cNvPr>
        <xdr:cNvCxnSpPr/>
      </xdr:nvCxnSpPr>
      <xdr:spPr>
        <a:xfrm>
          <a:off x="2128062" y="55157503"/>
          <a:ext cx="1992" cy="33227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1171575</xdr:colOff>
      <xdr:row>82</xdr:row>
      <xdr:rowOff>9525</xdr:rowOff>
    </xdr:from>
    <xdr:to>
      <xdr:col>2</xdr:col>
      <xdr:colOff>1173567</xdr:colOff>
      <xdr:row>82</xdr:row>
      <xdr:rowOff>341795</xdr:rowOff>
    </xdr:to>
    <xdr:cxnSp macro="">
      <xdr:nvCxnSpPr>
        <xdr:cNvPr id="40" name="Conector recto de flecha 39">
          <a:extLst>
            <a:ext uri="{FF2B5EF4-FFF2-40B4-BE49-F238E27FC236}">
              <a16:creationId xmlns:a16="http://schemas.microsoft.com/office/drawing/2014/main" id="{A45E56AA-8320-4A46-A704-74882EF3F3C6}"/>
            </a:ext>
          </a:extLst>
        </xdr:cNvPr>
        <xdr:cNvCxnSpPr/>
      </xdr:nvCxnSpPr>
      <xdr:spPr>
        <a:xfrm>
          <a:off x="2143125" y="55816500"/>
          <a:ext cx="1992" cy="33227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1162050</xdr:colOff>
      <xdr:row>82</xdr:row>
      <xdr:rowOff>866775</xdr:rowOff>
    </xdr:from>
    <xdr:to>
      <xdr:col>2</xdr:col>
      <xdr:colOff>1164042</xdr:colOff>
      <xdr:row>82</xdr:row>
      <xdr:rowOff>1199045</xdr:rowOff>
    </xdr:to>
    <xdr:cxnSp macro="">
      <xdr:nvCxnSpPr>
        <xdr:cNvPr id="43" name="Conector recto de flecha 42">
          <a:extLst>
            <a:ext uri="{FF2B5EF4-FFF2-40B4-BE49-F238E27FC236}">
              <a16:creationId xmlns:a16="http://schemas.microsoft.com/office/drawing/2014/main" id="{9A431CE2-632B-4B6A-A1D8-63D79A65CD86}"/>
            </a:ext>
          </a:extLst>
        </xdr:cNvPr>
        <xdr:cNvCxnSpPr/>
      </xdr:nvCxnSpPr>
      <xdr:spPr>
        <a:xfrm>
          <a:off x="2133600" y="56673750"/>
          <a:ext cx="1992" cy="33227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1190625</xdr:colOff>
      <xdr:row>83</xdr:row>
      <xdr:rowOff>142875</xdr:rowOff>
    </xdr:from>
    <xdr:to>
      <xdr:col>2</xdr:col>
      <xdr:colOff>1192617</xdr:colOff>
      <xdr:row>83</xdr:row>
      <xdr:rowOff>475145</xdr:rowOff>
    </xdr:to>
    <xdr:cxnSp macro="">
      <xdr:nvCxnSpPr>
        <xdr:cNvPr id="46" name="Conector recto de flecha 45">
          <a:extLst>
            <a:ext uri="{FF2B5EF4-FFF2-40B4-BE49-F238E27FC236}">
              <a16:creationId xmlns:a16="http://schemas.microsoft.com/office/drawing/2014/main" id="{70BFD433-40CC-4B1D-8A28-DA849B0E330F}"/>
            </a:ext>
          </a:extLst>
        </xdr:cNvPr>
        <xdr:cNvCxnSpPr/>
      </xdr:nvCxnSpPr>
      <xdr:spPr>
        <a:xfrm>
          <a:off x="2162175" y="57559575"/>
          <a:ext cx="1992" cy="33227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304800</xdr:colOff>
      <xdr:row>83</xdr:row>
      <xdr:rowOff>422275</xdr:rowOff>
    </xdr:from>
    <xdr:to>
      <xdr:col>2</xdr:col>
      <xdr:colOff>306792</xdr:colOff>
      <xdr:row>83</xdr:row>
      <xdr:rowOff>422275</xdr:rowOff>
    </xdr:to>
    <xdr:cxnSp macro="">
      <xdr:nvCxnSpPr>
        <xdr:cNvPr id="48" name="Conector recto de flecha 47">
          <a:extLst>
            <a:ext uri="{FF2B5EF4-FFF2-40B4-BE49-F238E27FC236}">
              <a16:creationId xmlns:a16="http://schemas.microsoft.com/office/drawing/2014/main" id="{6BC05AC0-B8A0-4B81-905E-F92B8949C14F}"/>
            </a:ext>
          </a:extLst>
        </xdr:cNvPr>
        <xdr:cNvCxnSpPr/>
      </xdr:nvCxnSpPr>
      <xdr:spPr>
        <a:xfrm>
          <a:off x="1320800" y="120056275"/>
          <a:ext cx="1992"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1187450</xdr:colOff>
      <xdr:row>84</xdr:row>
      <xdr:rowOff>50800</xdr:rowOff>
    </xdr:from>
    <xdr:to>
      <xdr:col>2</xdr:col>
      <xdr:colOff>1189442</xdr:colOff>
      <xdr:row>84</xdr:row>
      <xdr:rowOff>383070</xdr:rowOff>
    </xdr:to>
    <xdr:cxnSp macro="">
      <xdr:nvCxnSpPr>
        <xdr:cNvPr id="49" name="Conector recto de flecha 48">
          <a:extLst>
            <a:ext uri="{FF2B5EF4-FFF2-40B4-BE49-F238E27FC236}">
              <a16:creationId xmlns:a16="http://schemas.microsoft.com/office/drawing/2014/main" id="{E4CBD390-B230-4FBB-825B-077F445A48B0}"/>
            </a:ext>
          </a:extLst>
        </xdr:cNvPr>
        <xdr:cNvCxnSpPr/>
      </xdr:nvCxnSpPr>
      <xdr:spPr>
        <a:xfrm>
          <a:off x="2203450" y="120891300"/>
          <a:ext cx="1992" cy="33227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1200150</xdr:colOff>
      <xdr:row>85</xdr:row>
      <xdr:rowOff>95250</xdr:rowOff>
    </xdr:from>
    <xdr:to>
      <xdr:col>2</xdr:col>
      <xdr:colOff>1202142</xdr:colOff>
      <xdr:row>85</xdr:row>
      <xdr:rowOff>427520</xdr:rowOff>
    </xdr:to>
    <xdr:cxnSp macro="">
      <xdr:nvCxnSpPr>
        <xdr:cNvPr id="50" name="Conector recto de flecha 49">
          <a:extLst>
            <a:ext uri="{FF2B5EF4-FFF2-40B4-BE49-F238E27FC236}">
              <a16:creationId xmlns:a16="http://schemas.microsoft.com/office/drawing/2014/main" id="{7FD4DDD8-C339-4C3D-9AB9-F776B977B071}"/>
            </a:ext>
          </a:extLst>
        </xdr:cNvPr>
        <xdr:cNvCxnSpPr/>
      </xdr:nvCxnSpPr>
      <xdr:spPr>
        <a:xfrm>
          <a:off x="2171700" y="60483750"/>
          <a:ext cx="1992" cy="33227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1171575</xdr:colOff>
      <xdr:row>85</xdr:row>
      <xdr:rowOff>866775</xdr:rowOff>
    </xdr:from>
    <xdr:to>
      <xdr:col>2</xdr:col>
      <xdr:colOff>1173567</xdr:colOff>
      <xdr:row>85</xdr:row>
      <xdr:rowOff>1199045</xdr:rowOff>
    </xdr:to>
    <xdr:cxnSp macro="">
      <xdr:nvCxnSpPr>
        <xdr:cNvPr id="52" name="Conector recto de flecha 51">
          <a:extLst>
            <a:ext uri="{FF2B5EF4-FFF2-40B4-BE49-F238E27FC236}">
              <a16:creationId xmlns:a16="http://schemas.microsoft.com/office/drawing/2014/main" id="{907F0308-5EBB-4636-B0C7-DC86BEEDB03D}"/>
            </a:ext>
          </a:extLst>
        </xdr:cNvPr>
        <xdr:cNvCxnSpPr/>
      </xdr:nvCxnSpPr>
      <xdr:spPr>
        <a:xfrm>
          <a:off x="2143125" y="61255275"/>
          <a:ext cx="1992" cy="33227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1190625</xdr:colOff>
      <xdr:row>86</xdr:row>
      <xdr:rowOff>304800</xdr:rowOff>
    </xdr:from>
    <xdr:to>
      <xdr:col>2</xdr:col>
      <xdr:colOff>1192617</xdr:colOff>
      <xdr:row>86</xdr:row>
      <xdr:rowOff>637070</xdr:rowOff>
    </xdr:to>
    <xdr:cxnSp macro="">
      <xdr:nvCxnSpPr>
        <xdr:cNvPr id="53" name="Conector recto de flecha 52">
          <a:extLst>
            <a:ext uri="{FF2B5EF4-FFF2-40B4-BE49-F238E27FC236}">
              <a16:creationId xmlns:a16="http://schemas.microsoft.com/office/drawing/2014/main" id="{F008E8EC-D521-423C-BEF8-0DF3753208E5}"/>
            </a:ext>
          </a:extLst>
        </xdr:cNvPr>
        <xdr:cNvCxnSpPr/>
      </xdr:nvCxnSpPr>
      <xdr:spPr>
        <a:xfrm>
          <a:off x="2314575" y="105670350"/>
          <a:ext cx="1992" cy="33227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1152525</xdr:colOff>
      <xdr:row>87</xdr:row>
      <xdr:rowOff>19050</xdr:rowOff>
    </xdr:from>
    <xdr:to>
      <xdr:col>2</xdr:col>
      <xdr:colOff>1154517</xdr:colOff>
      <xdr:row>87</xdr:row>
      <xdr:rowOff>351320</xdr:rowOff>
    </xdr:to>
    <xdr:cxnSp macro="">
      <xdr:nvCxnSpPr>
        <xdr:cNvPr id="56" name="Conector recto de flecha 55">
          <a:extLst>
            <a:ext uri="{FF2B5EF4-FFF2-40B4-BE49-F238E27FC236}">
              <a16:creationId xmlns:a16="http://schemas.microsoft.com/office/drawing/2014/main" id="{ECADDE8D-D574-482C-82CB-12A2C89AE8EC}"/>
            </a:ext>
          </a:extLst>
        </xdr:cNvPr>
        <xdr:cNvCxnSpPr/>
      </xdr:nvCxnSpPr>
      <xdr:spPr>
        <a:xfrm>
          <a:off x="2124075" y="63665100"/>
          <a:ext cx="1992" cy="33227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647700</xdr:colOff>
      <xdr:row>88</xdr:row>
      <xdr:rowOff>419100</xdr:rowOff>
    </xdr:from>
    <xdr:to>
      <xdr:col>3</xdr:col>
      <xdr:colOff>171450</xdr:colOff>
      <xdr:row>88</xdr:row>
      <xdr:rowOff>987054</xdr:rowOff>
    </xdr:to>
    <xdr:sp macro="" textlink="">
      <xdr:nvSpPr>
        <xdr:cNvPr id="2" name="AutoShape 5">
          <a:extLst>
            <a:ext uri="{FF2B5EF4-FFF2-40B4-BE49-F238E27FC236}">
              <a16:creationId xmlns:a16="http://schemas.microsoft.com/office/drawing/2014/main" id="{0FC50A3C-0A17-4AA2-897C-CC644DAFCDDB}"/>
            </a:ext>
          </a:extLst>
        </xdr:cNvPr>
        <xdr:cNvSpPr>
          <a:spLocks noChangeArrowheads="1"/>
        </xdr:cNvSpPr>
      </xdr:nvSpPr>
      <xdr:spPr bwMode="auto">
        <a:xfrm>
          <a:off x="1943100" y="120916700"/>
          <a:ext cx="1098550" cy="567954"/>
        </a:xfrm>
        <a:prstGeom prst="diamond">
          <a:avLst/>
        </a:prstGeom>
        <a:noFill/>
        <a:ln w="9525">
          <a:solidFill>
            <a:srgbClr val="000000"/>
          </a:solidFill>
          <a:miter lim="800000"/>
          <a:headEnd/>
          <a:tailEnd/>
        </a:ln>
        <a:extLst>
          <a:ext uri="{909E8E84-426E-40DD-AFC4-6F175D3DCCD1}">
            <a14:hiddenFill xmlns:a14="http://schemas.microsoft.com/office/drawing/2010/main">
              <a:solidFill>
                <a:srgbClr val="3366FF"/>
              </a:solidFill>
            </a14:hiddenFill>
          </a:ext>
        </a:extLst>
      </xdr:spPr>
    </xdr:sp>
    <xdr:clientData/>
  </xdr:twoCellAnchor>
  <xdr:oneCellAnchor>
    <xdr:from>
      <xdr:col>3</xdr:col>
      <xdr:colOff>114300</xdr:colOff>
      <xdr:row>88</xdr:row>
      <xdr:rowOff>520700</xdr:rowOff>
    </xdr:from>
    <xdr:ext cx="372987" cy="264560"/>
    <xdr:sp macro="" textlink="">
      <xdr:nvSpPr>
        <xdr:cNvPr id="4" name="CuadroTexto 3">
          <a:extLst>
            <a:ext uri="{FF2B5EF4-FFF2-40B4-BE49-F238E27FC236}">
              <a16:creationId xmlns:a16="http://schemas.microsoft.com/office/drawing/2014/main" id="{D69FEFFE-2BBA-43A2-AC8B-DB003624B749}"/>
            </a:ext>
          </a:extLst>
        </xdr:cNvPr>
        <xdr:cNvSpPr txBox="1"/>
      </xdr:nvSpPr>
      <xdr:spPr>
        <a:xfrm>
          <a:off x="2984500" y="121018300"/>
          <a:ext cx="3729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b="1"/>
            <a:t>NO</a:t>
          </a:r>
        </a:p>
      </xdr:txBody>
    </xdr:sp>
    <xdr:clientData/>
  </xdr:oneCellAnchor>
  <xdr:twoCellAnchor>
    <xdr:from>
      <xdr:col>2</xdr:col>
      <xdr:colOff>593725</xdr:colOff>
      <xdr:row>89</xdr:row>
      <xdr:rowOff>234950</xdr:rowOff>
    </xdr:from>
    <xdr:to>
      <xdr:col>3</xdr:col>
      <xdr:colOff>9391</xdr:colOff>
      <xdr:row>89</xdr:row>
      <xdr:rowOff>473075</xdr:rowOff>
    </xdr:to>
    <xdr:sp macro="" textlink="">
      <xdr:nvSpPr>
        <xdr:cNvPr id="57" name="96 Terminador">
          <a:extLst>
            <a:ext uri="{FF2B5EF4-FFF2-40B4-BE49-F238E27FC236}">
              <a16:creationId xmlns:a16="http://schemas.microsoft.com/office/drawing/2014/main" id="{BB332B99-DA73-4051-A488-44710E394006}"/>
            </a:ext>
          </a:extLst>
        </xdr:cNvPr>
        <xdr:cNvSpPr/>
      </xdr:nvSpPr>
      <xdr:spPr>
        <a:xfrm>
          <a:off x="1660525" y="125202950"/>
          <a:ext cx="985386" cy="238125"/>
        </a:xfrm>
        <a:prstGeom prst="flowChartTerminator">
          <a:avLst/>
        </a:prstGeom>
        <a:no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826770</xdr:colOff>
      <xdr:row>0</xdr:row>
      <xdr:rowOff>32384</xdr:rowOff>
    </xdr:from>
    <xdr:to>
      <xdr:col>2</xdr:col>
      <xdr:colOff>5732145</xdr:colOff>
      <xdr:row>2</xdr:row>
      <xdr:rowOff>327660</xdr:rowOff>
    </xdr:to>
    <xdr:sp macro="" textlink="">
      <xdr:nvSpPr>
        <xdr:cNvPr id="2" name="5 CuadroTexto">
          <a:extLst>
            <a:ext uri="{FF2B5EF4-FFF2-40B4-BE49-F238E27FC236}">
              <a16:creationId xmlns:a16="http://schemas.microsoft.com/office/drawing/2014/main" id="{837717FA-4951-4EA6-9124-CFB61121BBAA}"/>
            </a:ext>
          </a:extLst>
        </xdr:cNvPr>
        <xdr:cNvSpPr>
          <a:spLocks noChangeArrowheads="1"/>
        </xdr:cNvSpPr>
      </xdr:nvSpPr>
      <xdr:spPr bwMode="auto">
        <a:xfrm>
          <a:off x="1619250" y="32384"/>
          <a:ext cx="7999095" cy="1133476"/>
        </a:xfrm>
        <a:prstGeom prst="roundRect">
          <a:avLst>
            <a:gd name="adj" fmla="val 16667"/>
          </a:avLst>
        </a:prstGeom>
        <a:solidFill>
          <a:srgbClr val="FFFFFF"/>
        </a:solidFill>
        <a:ln w="38100" cap="flat" cmpd="sng" algn="ctr">
          <a:solidFill>
            <a:srgbClr val="F7B325"/>
          </a:solidFill>
          <a:prstDash val="solid"/>
          <a:miter lim="800000"/>
          <a:headEnd/>
          <a:tailEnd/>
        </a:ln>
      </xdr:spPr>
      <xdr:txBody>
        <a:bodyPr rot="0" vert="horz" wrap="square" lIns="91440" tIns="45720" rIns="91440" bIns="45720" anchor="ctr" anchorCtr="0" upright="1">
          <a:noAutofit/>
        </a:bodyPr>
        <a:lstStyle/>
        <a:p>
          <a:pPr algn="ctr"/>
          <a:r>
            <a:rPr lang="es-CO" sz="1800" b="1">
              <a:solidFill>
                <a:srgbClr val="F7B325"/>
              </a:solidFill>
              <a:effectLst/>
              <a:latin typeface="Museo Sans Condensed" panose="02000000000000000000" pitchFamily="2" charset="0"/>
              <a:ea typeface="Times New Roman" panose="02020603050405020304" pitchFamily="18" charset="0"/>
              <a:cs typeface="Calibri" panose="020F0502020204030204" pitchFamily="34" charset="0"/>
            </a:rPr>
            <a:t> INSTRUCCIONES  FORMATO </a:t>
          </a:r>
        </a:p>
        <a:p>
          <a:pPr algn="ctr"/>
          <a:r>
            <a:rPr lang="es-CO" sz="1800" b="1">
              <a:solidFill>
                <a:srgbClr val="F7B325"/>
              </a:solidFill>
              <a:effectLst/>
              <a:latin typeface="Museo Sans Condensed" panose="02000000000000000000" pitchFamily="2" charset="0"/>
              <a:ea typeface="Times New Roman" panose="02020603050405020304" pitchFamily="18" charset="0"/>
              <a:cs typeface="Calibri" panose="020F0502020204030204" pitchFamily="34" charset="0"/>
            </a:rPr>
            <a:t>"Matriz para determinar el desmejoramiento de las condiciones crediticias de cada deudor y la proyección de recaudo de la cuenta por cobrar" </a:t>
          </a:r>
        </a:p>
        <a:p>
          <a:pPr algn="ctr">
            <a:lnSpc>
              <a:spcPct val="100000"/>
            </a:lnSpc>
            <a:spcAft>
              <a:spcPts val="0"/>
            </a:spcAft>
          </a:pPr>
          <a:endParaRPr lang="es-CO" sz="1800" b="1">
            <a:solidFill>
              <a:srgbClr val="F7B325"/>
            </a:solidFill>
            <a:effectLst/>
            <a:latin typeface="Museo Sans Condensed" panose="02000000000000000000" pitchFamily="2" charset="0"/>
            <a:ea typeface="Times New Roman" panose="02020603050405020304" pitchFamily="18" charset="0"/>
            <a:cs typeface="Calibri" panose="020F0502020204030204" pitchFamily="34" charset="0"/>
          </a:endParaRPr>
        </a:p>
      </xdr:txBody>
    </xdr:sp>
    <xdr:clientData/>
  </xdr:twoCellAnchor>
  <xdr:twoCellAnchor editAs="oneCell">
    <xdr:from>
      <xdr:col>0</xdr:col>
      <xdr:colOff>19050</xdr:colOff>
      <xdr:row>0</xdr:row>
      <xdr:rowOff>0</xdr:rowOff>
    </xdr:from>
    <xdr:to>
      <xdr:col>1</xdr:col>
      <xdr:colOff>119692</xdr:colOff>
      <xdr:row>2</xdr:row>
      <xdr:rowOff>257174</xdr:rowOff>
    </xdr:to>
    <xdr:pic>
      <xdr:nvPicPr>
        <xdr:cNvPr id="4" name="Imagen 3">
          <a:extLst>
            <a:ext uri="{FF2B5EF4-FFF2-40B4-BE49-F238E27FC236}">
              <a16:creationId xmlns:a16="http://schemas.microsoft.com/office/drawing/2014/main" id="{28D3BA04-B953-4591-A192-92A82F9A7318}"/>
            </a:ext>
          </a:extLst>
        </xdr:cNvPr>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50000"/>
                  </a14:imgEffect>
                </a14:imgLayer>
              </a14:imgProps>
            </a:ext>
            <a:ext uri="{28A0092B-C50C-407E-A947-70E740481C1C}">
              <a14:useLocalDpi xmlns:a14="http://schemas.microsoft.com/office/drawing/2010/main" val="0"/>
            </a:ext>
          </a:extLst>
        </a:blip>
        <a:srcRect l="18233" t="3761" r="18082" b="13202"/>
        <a:stretch>
          <a:fillRect/>
        </a:stretch>
      </xdr:blipFill>
      <xdr:spPr bwMode="auto">
        <a:xfrm>
          <a:off x="19050" y="0"/>
          <a:ext cx="862642" cy="1095374"/>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93084</xdr:colOff>
      <xdr:row>0</xdr:row>
      <xdr:rowOff>34636</xdr:rowOff>
    </xdr:from>
    <xdr:to>
      <xdr:col>1</xdr:col>
      <xdr:colOff>320726</xdr:colOff>
      <xdr:row>8</xdr:row>
      <xdr:rowOff>44160</xdr:rowOff>
    </xdr:to>
    <xdr:pic>
      <xdr:nvPicPr>
        <xdr:cNvPr id="2" name="Imagen 1">
          <a:extLst>
            <a:ext uri="{FF2B5EF4-FFF2-40B4-BE49-F238E27FC236}">
              <a16:creationId xmlns:a16="http://schemas.microsoft.com/office/drawing/2014/main" id="{C8DA0374-81FC-4FB1-AB79-CF611A3ABA80}"/>
            </a:ext>
          </a:extLst>
        </xdr:cNvPr>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50000"/>
                  </a14:imgEffect>
                </a14:imgLayer>
              </a14:imgProps>
            </a:ext>
            <a:ext uri="{28A0092B-C50C-407E-A947-70E740481C1C}">
              <a14:useLocalDpi xmlns:a14="http://schemas.microsoft.com/office/drawing/2010/main" val="0"/>
            </a:ext>
          </a:extLst>
        </a:blip>
        <a:srcRect l="18233" t="3761" r="18082" b="13202"/>
        <a:stretch>
          <a:fillRect/>
        </a:stretch>
      </xdr:blipFill>
      <xdr:spPr bwMode="auto">
        <a:xfrm>
          <a:off x="93084" y="34636"/>
          <a:ext cx="846767" cy="1228724"/>
        </a:xfrm>
        <a:prstGeom prst="rect">
          <a:avLst/>
        </a:prstGeom>
        <a:noFill/>
        <a:ln>
          <a:noFill/>
        </a:ln>
      </xdr:spPr>
    </xdr:pic>
    <xdr:clientData/>
  </xdr:twoCellAnchor>
  <xdr:twoCellAnchor>
    <xdr:from>
      <xdr:col>3</xdr:col>
      <xdr:colOff>9034</xdr:colOff>
      <xdr:row>0</xdr:row>
      <xdr:rowOff>146338</xdr:rowOff>
    </xdr:from>
    <xdr:to>
      <xdr:col>15</xdr:col>
      <xdr:colOff>748974</xdr:colOff>
      <xdr:row>8</xdr:row>
      <xdr:rowOff>73269</xdr:rowOff>
    </xdr:to>
    <xdr:sp macro="" textlink="">
      <xdr:nvSpPr>
        <xdr:cNvPr id="3" name="5 CuadroTexto">
          <a:extLst>
            <a:ext uri="{FF2B5EF4-FFF2-40B4-BE49-F238E27FC236}">
              <a16:creationId xmlns:a16="http://schemas.microsoft.com/office/drawing/2014/main" id="{DD6F96AD-82ED-4758-B5EF-7F836E3A407E}"/>
            </a:ext>
          </a:extLst>
        </xdr:cNvPr>
        <xdr:cNvSpPr>
          <a:spLocks noChangeArrowheads="1"/>
        </xdr:cNvSpPr>
      </xdr:nvSpPr>
      <xdr:spPr bwMode="auto">
        <a:xfrm>
          <a:off x="2500188" y="146338"/>
          <a:ext cx="11193017" cy="1164367"/>
        </a:xfrm>
        <a:prstGeom prst="roundRect">
          <a:avLst>
            <a:gd name="adj" fmla="val 16667"/>
          </a:avLst>
        </a:prstGeom>
        <a:solidFill>
          <a:srgbClr val="FFFFFF"/>
        </a:solidFill>
        <a:ln w="38100" cap="flat" cmpd="sng" algn="ctr">
          <a:solidFill>
            <a:srgbClr val="F7B325"/>
          </a:solidFill>
          <a:prstDash val="solid"/>
          <a:miter lim="800000"/>
          <a:headEnd/>
          <a:tailEnd/>
        </a:ln>
      </xdr:spPr>
      <xdr:txBody>
        <a:bodyPr rot="0" vert="horz" wrap="square" lIns="91440" tIns="45720" rIns="91440" bIns="45720" anchor="ctr" anchorCtr="0" upright="1">
          <a:noAutofit/>
        </a:bodyPr>
        <a:lstStyle/>
        <a:p>
          <a:pPr algn="ctr">
            <a:lnSpc>
              <a:spcPct val="100000"/>
            </a:lnSpc>
            <a:spcAft>
              <a:spcPts val="0"/>
            </a:spcAft>
          </a:pPr>
          <a:r>
            <a:rPr lang="es-CO" sz="2000" b="1">
              <a:solidFill>
                <a:srgbClr val="F7B325"/>
              </a:solidFill>
              <a:effectLst/>
              <a:latin typeface="Museo Sans Condensed" panose="02000000000000000000" pitchFamily="2" charset="0"/>
              <a:ea typeface="Times New Roman" panose="02020603050405020304" pitchFamily="18" charset="0"/>
              <a:cs typeface="Calibri" panose="020F0502020204030204" pitchFamily="34" charset="0"/>
            </a:rPr>
            <a:t>FORMATO </a:t>
          </a:r>
        </a:p>
        <a:p>
          <a:pPr algn="ctr">
            <a:lnSpc>
              <a:spcPct val="100000"/>
            </a:lnSpc>
            <a:spcAft>
              <a:spcPts val="0"/>
            </a:spcAft>
          </a:pPr>
          <a:r>
            <a:rPr lang="es-CO" sz="1800" b="1" i="1">
              <a:solidFill>
                <a:srgbClr val="F7B325"/>
              </a:solidFill>
              <a:effectLst/>
              <a:latin typeface="Museo Sans Condensed" panose="02000000000000000000" pitchFamily="2" charset="0"/>
              <a:ea typeface="Times New Roman" panose="02020603050405020304" pitchFamily="18" charset="0"/>
              <a:cs typeface="Calibri" panose="020F0502020204030204" pitchFamily="34" charset="0"/>
            </a:rPr>
            <a:t>"Matriz para determinar el desmejoramiento de las condiciones crediticias de cada deudor y la proyección de recaudo de la cuenta por cobrar"</a:t>
          </a:r>
          <a:r>
            <a:rPr lang="es-CO" sz="2000" b="1">
              <a:solidFill>
                <a:srgbClr val="F7B325"/>
              </a:solidFill>
              <a:effectLst/>
              <a:latin typeface="Museo Sans Condensed" panose="02000000000000000000" pitchFamily="2" charset="0"/>
              <a:ea typeface="Times New Roman" panose="02020603050405020304" pitchFamily="18" charset="0"/>
              <a:cs typeface="Calibri" panose="020F0502020204030204" pitchFamily="34" charset="0"/>
            </a:rPr>
            <a:t> </a:t>
          </a:r>
        </a:p>
      </xdr:txBody>
    </xdr:sp>
    <xdr:clientData/>
  </xdr:twoCellAnchor>
  <xdr:twoCellAnchor>
    <xdr:from>
      <xdr:col>0</xdr:col>
      <xdr:colOff>69273</xdr:colOff>
      <xdr:row>9</xdr:row>
      <xdr:rowOff>43295</xdr:rowOff>
    </xdr:from>
    <xdr:to>
      <xdr:col>9</xdr:col>
      <xdr:colOff>839932</xdr:colOff>
      <xdr:row>10</xdr:row>
      <xdr:rowOff>122115</xdr:rowOff>
    </xdr:to>
    <xdr:sp macro="" textlink="">
      <xdr:nvSpPr>
        <xdr:cNvPr id="11" name="Rectángulo 10">
          <a:extLst>
            <a:ext uri="{FF2B5EF4-FFF2-40B4-BE49-F238E27FC236}">
              <a16:creationId xmlns:a16="http://schemas.microsoft.com/office/drawing/2014/main" id="{0DB7E117-026D-44C8-BF8D-9318F5E34015}"/>
            </a:ext>
          </a:extLst>
        </xdr:cNvPr>
        <xdr:cNvSpPr/>
      </xdr:nvSpPr>
      <xdr:spPr>
        <a:xfrm>
          <a:off x="69273" y="1362141"/>
          <a:ext cx="7780082" cy="225359"/>
        </a:xfrm>
        <a:prstGeom prst="rect">
          <a:avLst/>
        </a:prstGeom>
        <a:solidFill>
          <a:srgbClr val="FFC0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b="1">
              <a:solidFill>
                <a:sysClr val="windowText" lastClr="000000"/>
              </a:solidFill>
              <a:latin typeface="Museo Sans 300" panose="02000000000000000000" pitchFamily="50" charset="0"/>
            </a:rPr>
            <a:t>PROCESO: GESTIÓN DE RECURSOS </a:t>
          </a:r>
        </a:p>
      </xdr:txBody>
    </xdr:sp>
    <xdr:clientData/>
  </xdr:twoCellAnchor>
  <xdr:twoCellAnchor>
    <xdr:from>
      <xdr:col>9</xdr:col>
      <xdr:colOff>854808</xdr:colOff>
      <xdr:row>9</xdr:row>
      <xdr:rowOff>48847</xdr:rowOff>
    </xdr:from>
    <xdr:to>
      <xdr:col>16</xdr:col>
      <xdr:colOff>842597</xdr:colOff>
      <xdr:row>10</xdr:row>
      <xdr:rowOff>122115</xdr:rowOff>
    </xdr:to>
    <xdr:sp macro="" textlink="">
      <xdr:nvSpPr>
        <xdr:cNvPr id="13" name="Rectángulo 12">
          <a:extLst>
            <a:ext uri="{FF2B5EF4-FFF2-40B4-BE49-F238E27FC236}">
              <a16:creationId xmlns:a16="http://schemas.microsoft.com/office/drawing/2014/main" id="{889DBF22-94AC-46F4-8DEF-5A53A726A39E}"/>
            </a:ext>
          </a:extLst>
        </xdr:cNvPr>
        <xdr:cNvSpPr/>
      </xdr:nvSpPr>
      <xdr:spPr>
        <a:xfrm>
          <a:off x="7864231" y="1367693"/>
          <a:ext cx="8047404" cy="219807"/>
        </a:xfrm>
        <a:prstGeom prst="rect">
          <a:avLst/>
        </a:prstGeom>
        <a:solidFill>
          <a:srgbClr val="FFC0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b="1">
              <a:solidFill>
                <a:sysClr val="windowText" lastClr="000000"/>
              </a:solidFill>
              <a:latin typeface="Museo Sans 300" panose="02000000000000000000" pitchFamily="50" charset="0"/>
            </a:rPr>
            <a:t>PROCEDIMIENTO</a:t>
          </a:r>
          <a:r>
            <a:rPr lang="es-CO" sz="1100" b="1" baseline="0">
              <a:solidFill>
                <a:sysClr val="windowText" lastClr="000000"/>
              </a:solidFill>
              <a:latin typeface="Museo Sans 300" panose="02000000000000000000" pitchFamily="50" charset="0"/>
            </a:rPr>
            <a:t> Y/O DOCUMENTO: N/A</a:t>
          </a:r>
          <a:endParaRPr lang="es-CO" sz="1100" b="1">
            <a:solidFill>
              <a:sysClr val="windowText" lastClr="000000"/>
            </a:solidFill>
            <a:latin typeface="Museo Sans 300" panose="02000000000000000000" pitchFamily="50" charset="0"/>
          </a:endParaRPr>
        </a:p>
      </xdr:txBody>
    </xdr:sp>
    <xdr:clientData/>
  </xdr:twoCellAnchor>
  <xdr:twoCellAnchor>
    <xdr:from>
      <xdr:col>15</xdr:col>
      <xdr:colOff>911795</xdr:colOff>
      <xdr:row>0</xdr:row>
      <xdr:rowOff>105833</xdr:rowOff>
    </xdr:from>
    <xdr:to>
      <xdr:col>16</xdr:col>
      <xdr:colOff>812489</xdr:colOff>
      <xdr:row>9</xdr:row>
      <xdr:rowOff>24423</xdr:rowOff>
    </xdr:to>
    <xdr:grpSp>
      <xdr:nvGrpSpPr>
        <xdr:cNvPr id="14" name="Grupo 13">
          <a:extLst>
            <a:ext uri="{FF2B5EF4-FFF2-40B4-BE49-F238E27FC236}">
              <a16:creationId xmlns:a16="http://schemas.microsoft.com/office/drawing/2014/main" id="{CDBDC536-6A00-45DC-8ABB-7A73EFE51E55}"/>
            </a:ext>
          </a:extLst>
        </xdr:cNvPr>
        <xdr:cNvGrpSpPr/>
      </xdr:nvGrpSpPr>
      <xdr:grpSpPr>
        <a:xfrm>
          <a:off x="13856026" y="105833"/>
          <a:ext cx="2750053" cy="1310705"/>
          <a:chOff x="9743333" y="257305"/>
          <a:chExt cx="713013" cy="506262"/>
        </a:xfrm>
      </xdr:grpSpPr>
      <xdr:sp macro="" textlink="">
        <xdr:nvSpPr>
          <xdr:cNvPr id="15" name="CuadroTexto 14">
            <a:extLst>
              <a:ext uri="{FF2B5EF4-FFF2-40B4-BE49-F238E27FC236}">
                <a16:creationId xmlns:a16="http://schemas.microsoft.com/office/drawing/2014/main" id="{BB6A2F01-6232-4062-96ED-76308149B7AF}"/>
              </a:ext>
            </a:extLst>
          </xdr:cNvPr>
          <xdr:cNvSpPr txBox="1"/>
        </xdr:nvSpPr>
        <xdr:spPr>
          <a:xfrm>
            <a:off x="9743336" y="257305"/>
            <a:ext cx="276966" cy="1409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400" b="0">
                <a:latin typeface="Museo Sans 300" panose="02000000000000000000" pitchFamily="50" charset="0"/>
              </a:rPr>
              <a:t>Código: </a:t>
            </a:r>
          </a:p>
        </xdr:txBody>
      </xdr:sp>
      <xdr:sp macro="" textlink="">
        <xdr:nvSpPr>
          <xdr:cNvPr id="16" name="CuadroTexto 15">
            <a:extLst>
              <a:ext uri="{FF2B5EF4-FFF2-40B4-BE49-F238E27FC236}">
                <a16:creationId xmlns:a16="http://schemas.microsoft.com/office/drawing/2014/main" id="{A44336F6-2DD7-4F30-BAFC-0AF57DD11CC9}"/>
              </a:ext>
            </a:extLst>
          </xdr:cNvPr>
          <xdr:cNvSpPr txBox="1"/>
        </xdr:nvSpPr>
        <xdr:spPr>
          <a:xfrm>
            <a:off x="9743333" y="398224"/>
            <a:ext cx="276966" cy="1513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400" b="0">
                <a:latin typeface="Museo Sans 300" panose="02000000000000000000" pitchFamily="50" charset="0"/>
              </a:rPr>
              <a:t>Versión: </a:t>
            </a:r>
          </a:p>
        </xdr:txBody>
      </xdr:sp>
      <xdr:sp macro="" textlink="">
        <xdr:nvSpPr>
          <xdr:cNvPr id="17" name="CuadroTexto 16">
            <a:extLst>
              <a:ext uri="{FF2B5EF4-FFF2-40B4-BE49-F238E27FC236}">
                <a16:creationId xmlns:a16="http://schemas.microsoft.com/office/drawing/2014/main" id="{F73E52E7-55D8-4642-9E51-26698E8BCE42}"/>
              </a:ext>
            </a:extLst>
          </xdr:cNvPr>
          <xdr:cNvSpPr txBox="1"/>
        </xdr:nvSpPr>
        <xdr:spPr>
          <a:xfrm>
            <a:off x="9743334" y="547308"/>
            <a:ext cx="276966" cy="2160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400" b="0">
                <a:latin typeface="Museo Sans 300" panose="02000000000000000000" pitchFamily="50" charset="0"/>
              </a:rPr>
              <a:t>Vigente desde: </a:t>
            </a:r>
          </a:p>
        </xdr:txBody>
      </xdr:sp>
      <xdr:sp macro="" textlink="">
        <xdr:nvSpPr>
          <xdr:cNvPr id="18" name="CuadroTexto 17">
            <a:extLst>
              <a:ext uri="{FF2B5EF4-FFF2-40B4-BE49-F238E27FC236}">
                <a16:creationId xmlns:a16="http://schemas.microsoft.com/office/drawing/2014/main" id="{DB0CAD29-55DB-486E-BF14-D8B6E18EB3A1}"/>
              </a:ext>
            </a:extLst>
          </xdr:cNvPr>
          <xdr:cNvSpPr txBox="1"/>
        </xdr:nvSpPr>
        <xdr:spPr>
          <a:xfrm>
            <a:off x="10020300" y="257305"/>
            <a:ext cx="436040" cy="1409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400" b="0">
                <a:latin typeface="Museo Sans 300" panose="02000000000000000000" pitchFamily="50" charset="0"/>
              </a:rPr>
              <a:t>127-FORGR-100 </a:t>
            </a:r>
          </a:p>
        </xdr:txBody>
      </xdr:sp>
      <xdr:sp macro="" textlink="">
        <xdr:nvSpPr>
          <xdr:cNvPr id="19" name="CuadroTexto 18">
            <a:extLst>
              <a:ext uri="{FF2B5EF4-FFF2-40B4-BE49-F238E27FC236}">
                <a16:creationId xmlns:a16="http://schemas.microsoft.com/office/drawing/2014/main" id="{3BDBCC12-6888-4B1C-9AB0-5D80238D9FF9}"/>
              </a:ext>
            </a:extLst>
          </xdr:cNvPr>
          <xdr:cNvSpPr txBox="1"/>
        </xdr:nvSpPr>
        <xdr:spPr>
          <a:xfrm>
            <a:off x="10020303" y="398223"/>
            <a:ext cx="436041" cy="1504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400" b="0">
                <a:latin typeface="Museo Sans 300" panose="02000000000000000000" pitchFamily="50" charset="0"/>
              </a:rPr>
              <a:t>1</a:t>
            </a:r>
          </a:p>
        </xdr:txBody>
      </xdr:sp>
      <xdr:sp macro="" textlink="">
        <xdr:nvSpPr>
          <xdr:cNvPr id="20" name="CuadroTexto 19">
            <a:extLst>
              <a:ext uri="{FF2B5EF4-FFF2-40B4-BE49-F238E27FC236}">
                <a16:creationId xmlns:a16="http://schemas.microsoft.com/office/drawing/2014/main" id="{4710404B-9630-4CAA-84F8-D8985E643DFC}"/>
              </a:ext>
            </a:extLst>
          </xdr:cNvPr>
          <xdr:cNvSpPr txBox="1"/>
        </xdr:nvSpPr>
        <xdr:spPr>
          <a:xfrm>
            <a:off x="10020305" y="548687"/>
            <a:ext cx="436041" cy="21488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400" b="0">
                <a:latin typeface="Museo Sans 300" panose="02000000000000000000" pitchFamily="50" charset="0"/>
              </a:rPr>
              <a:t>07/11/2023</a:t>
            </a:r>
          </a:p>
        </xdr:txBody>
      </xdr:sp>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sheetPr>
  <dimension ref="A1:AX99"/>
  <sheetViews>
    <sheetView showGridLines="0" topLeftCell="A72" zoomScale="70" zoomScaleNormal="70" zoomScaleSheetLayoutView="90" zoomScalePageLayoutView="55" workbookViewId="0">
      <selection activeCell="F78" sqref="F78"/>
    </sheetView>
  </sheetViews>
  <sheetFormatPr baseColWidth="10" defaultColWidth="11.42578125" defaultRowHeight="180" customHeight="1" x14ac:dyDescent="0.25"/>
  <cols>
    <col min="1" max="1" width="5.42578125" style="18" customWidth="1"/>
    <col min="2" max="2" width="11" style="2" customWidth="1"/>
    <col min="3" max="3" width="22.7109375" style="2" customWidth="1"/>
    <col min="4" max="4" width="11.42578125" style="2" customWidth="1"/>
    <col min="5" max="5" width="35" style="2" customWidth="1"/>
    <col min="6" max="6" width="19.7109375" style="2" customWidth="1"/>
    <col min="7" max="7" width="19.42578125" style="2" customWidth="1"/>
    <col min="8" max="8" width="20.7109375" style="35" customWidth="1"/>
    <col min="9" max="9" width="35.28515625" style="4" customWidth="1"/>
    <col min="10" max="10" width="43.7109375" style="5" customWidth="1"/>
    <col min="11" max="50" width="11.42578125" style="5"/>
    <col min="51" max="16384" width="11.42578125" style="2"/>
  </cols>
  <sheetData>
    <row r="1" spans="1:50" ht="87" customHeight="1" x14ac:dyDescent="0.25">
      <c r="B1" s="145"/>
      <c r="C1" s="145"/>
      <c r="D1" s="146"/>
      <c r="E1" s="146"/>
      <c r="F1" s="146"/>
      <c r="G1" s="146"/>
      <c r="H1" s="6"/>
    </row>
    <row r="2" spans="1:50" s="1" customFormat="1" ht="15" x14ac:dyDescent="0.25">
      <c r="A2" s="9"/>
      <c r="B2" s="149" t="s">
        <v>0</v>
      </c>
      <c r="C2" s="149"/>
      <c r="D2" s="149"/>
      <c r="E2" s="149"/>
      <c r="F2" s="149"/>
      <c r="G2" s="149"/>
      <c r="H2" s="150"/>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row>
    <row r="3" spans="1:50" s="1" customFormat="1" ht="15" x14ac:dyDescent="0.25">
      <c r="A3" s="10"/>
      <c r="B3" s="16" t="s">
        <v>1</v>
      </c>
      <c r="C3" s="16" t="s">
        <v>2</v>
      </c>
      <c r="D3" s="135" t="s">
        <v>3</v>
      </c>
      <c r="E3" s="135"/>
      <c r="F3" s="135"/>
      <c r="G3" s="135"/>
      <c r="H3" s="136"/>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row>
    <row r="4" spans="1:50" s="1" customFormat="1" ht="24.75" customHeight="1" x14ac:dyDescent="0.25">
      <c r="A4" s="10"/>
      <c r="B4" s="19">
        <v>1</v>
      </c>
      <c r="C4" s="20">
        <v>45046</v>
      </c>
      <c r="D4" s="137"/>
      <c r="E4" s="137"/>
      <c r="F4" s="137"/>
      <c r="G4" s="137"/>
      <c r="H4" s="138"/>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row>
    <row r="5" spans="1:50" s="22" customFormat="1" ht="15" x14ac:dyDescent="0.25">
      <c r="A5" s="11"/>
      <c r="B5" s="151" t="s">
        <v>4</v>
      </c>
      <c r="C5" s="151"/>
      <c r="D5" s="151"/>
      <c r="E5" s="151"/>
      <c r="F5" s="151"/>
      <c r="G5" s="151"/>
      <c r="H5" s="152"/>
      <c r="I5" s="6"/>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row>
    <row r="6" spans="1:50" ht="30.4" customHeight="1" x14ac:dyDescent="0.25">
      <c r="A6" s="11"/>
      <c r="B6" s="153" t="s">
        <v>23</v>
      </c>
      <c r="C6" s="153"/>
      <c r="D6" s="153"/>
      <c r="E6" s="153"/>
      <c r="F6" s="153"/>
      <c r="G6" s="153"/>
      <c r="H6" s="154"/>
    </row>
    <row r="7" spans="1:50" s="22" customFormat="1" ht="15" x14ac:dyDescent="0.25">
      <c r="A7" s="11"/>
      <c r="B7" s="133" t="s">
        <v>5</v>
      </c>
      <c r="C7" s="133"/>
      <c r="D7" s="133"/>
      <c r="E7" s="133"/>
      <c r="F7" s="133"/>
      <c r="G7" s="133"/>
      <c r="H7" s="134"/>
      <c r="I7" s="6"/>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row>
    <row r="8" spans="1:50" ht="36.75" customHeight="1" x14ac:dyDescent="0.25">
      <c r="A8" s="11"/>
      <c r="B8" s="141" t="s">
        <v>24</v>
      </c>
      <c r="C8" s="141"/>
      <c r="D8" s="141"/>
      <c r="E8" s="141"/>
      <c r="F8" s="141"/>
      <c r="G8" s="141"/>
      <c r="H8" s="142"/>
    </row>
    <row r="9" spans="1:50" s="22" customFormat="1" ht="15" x14ac:dyDescent="0.25">
      <c r="A9" s="11"/>
      <c r="B9" s="133" t="s">
        <v>6</v>
      </c>
      <c r="C9" s="133"/>
      <c r="D9" s="133"/>
      <c r="E9" s="133"/>
      <c r="F9" s="133"/>
      <c r="G9" s="133"/>
      <c r="H9" s="134"/>
      <c r="I9" s="6"/>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row>
    <row r="10" spans="1:50" s="22" customFormat="1" ht="70.150000000000006" customHeight="1" x14ac:dyDescent="0.25">
      <c r="A10" s="11"/>
      <c r="B10" s="130" t="s">
        <v>72</v>
      </c>
      <c r="C10" s="131"/>
      <c r="D10" s="131"/>
      <c r="E10" s="131"/>
      <c r="F10" s="131"/>
      <c r="G10" s="131"/>
      <c r="H10" s="132"/>
      <c r="I10" s="6"/>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row>
    <row r="11" spans="1:50" s="22" customFormat="1" ht="69" customHeight="1" x14ac:dyDescent="0.25">
      <c r="A11" s="11"/>
      <c r="B11" s="122" t="s">
        <v>57</v>
      </c>
      <c r="C11" s="123"/>
      <c r="D11" s="123"/>
      <c r="E11" s="123"/>
      <c r="F11" s="123"/>
      <c r="G11" s="123"/>
      <c r="H11" s="124"/>
      <c r="I11" s="6"/>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row>
    <row r="12" spans="1:50" s="22" customFormat="1" ht="94.5" customHeight="1" x14ac:dyDescent="0.25">
      <c r="A12" s="11"/>
      <c r="B12" s="122" t="s">
        <v>69</v>
      </c>
      <c r="C12" s="123"/>
      <c r="D12" s="123"/>
      <c r="E12" s="123"/>
      <c r="F12" s="123"/>
      <c r="G12" s="123"/>
      <c r="H12" s="124"/>
      <c r="I12" s="6"/>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row>
    <row r="13" spans="1:50" s="22" customFormat="1" ht="93.75" customHeight="1" x14ac:dyDescent="0.25">
      <c r="A13" s="11"/>
      <c r="B13" s="122" t="s">
        <v>55</v>
      </c>
      <c r="C13" s="123"/>
      <c r="D13" s="123"/>
      <c r="E13" s="123"/>
      <c r="F13" s="123"/>
      <c r="G13" s="123"/>
      <c r="H13" s="124"/>
      <c r="I13" s="6"/>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row>
    <row r="14" spans="1:50" s="22" customFormat="1" ht="72" customHeight="1" x14ac:dyDescent="0.25">
      <c r="A14" s="11"/>
      <c r="B14" s="122" t="s">
        <v>56</v>
      </c>
      <c r="C14" s="123"/>
      <c r="D14" s="123"/>
      <c r="E14" s="123"/>
      <c r="F14" s="123"/>
      <c r="G14" s="123"/>
      <c r="H14" s="124"/>
      <c r="I14" s="6"/>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row>
    <row r="15" spans="1:50" s="22" customFormat="1" ht="63.75" customHeight="1" x14ac:dyDescent="0.25">
      <c r="A15" s="11"/>
      <c r="B15" s="122" t="s">
        <v>42</v>
      </c>
      <c r="C15" s="123"/>
      <c r="D15" s="123"/>
      <c r="E15" s="123"/>
      <c r="F15" s="123"/>
      <c r="G15" s="123"/>
      <c r="H15" s="124"/>
      <c r="I15" s="6"/>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row>
    <row r="16" spans="1:50" s="22" customFormat="1" ht="63.75" customHeight="1" x14ac:dyDescent="0.25">
      <c r="A16" s="11"/>
      <c r="B16" s="122" t="s">
        <v>89</v>
      </c>
      <c r="C16" s="123"/>
      <c r="D16" s="123"/>
      <c r="E16" s="123"/>
      <c r="F16" s="123"/>
      <c r="G16" s="123"/>
      <c r="H16" s="124"/>
      <c r="I16" s="6"/>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row>
    <row r="17" spans="1:50" s="22" customFormat="1" ht="22.5" customHeight="1" x14ac:dyDescent="0.25">
      <c r="A17" s="11"/>
      <c r="B17" s="130" t="s">
        <v>43</v>
      </c>
      <c r="C17" s="131"/>
      <c r="D17" s="131"/>
      <c r="E17" s="131"/>
      <c r="F17" s="131"/>
      <c r="G17" s="131"/>
      <c r="H17" s="132"/>
      <c r="I17" s="4"/>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row>
    <row r="18" spans="1:50" s="22" customFormat="1" ht="77.25" customHeight="1" x14ac:dyDescent="0.25">
      <c r="A18" s="11"/>
      <c r="B18" s="130" t="s">
        <v>58</v>
      </c>
      <c r="C18" s="131"/>
      <c r="D18" s="131"/>
      <c r="E18" s="131"/>
      <c r="F18" s="131"/>
      <c r="G18" s="131"/>
      <c r="H18" s="132"/>
      <c r="I18" s="4"/>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row>
    <row r="19" spans="1:50" s="22" customFormat="1" ht="22.9" customHeight="1" x14ac:dyDescent="0.25">
      <c r="A19" s="11"/>
      <c r="B19" s="122" t="s">
        <v>44</v>
      </c>
      <c r="C19" s="123"/>
      <c r="D19" s="123"/>
      <c r="E19" s="123"/>
      <c r="F19" s="123"/>
      <c r="G19" s="123"/>
      <c r="H19" s="124"/>
      <c r="I19" s="4"/>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row>
    <row r="20" spans="1:50" s="22" customFormat="1" ht="54.75" customHeight="1" x14ac:dyDescent="0.25">
      <c r="A20" s="11"/>
      <c r="B20" s="122" t="s">
        <v>59</v>
      </c>
      <c r="C20" s="123"/>
      <c r="D20" s="123"/>
      <c r="E20" s="123"/>
      <c r="F20" s="123"/>
      <c r="G20" s="123"/>
      <c r="H20" s="124"/>
      <c r="I20" s="4"/>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row>
    <row r="21" spans="1:50" s="22" customFormat="1" ht="177" customHeight="1" x14ac:dyDescent="0.25">
      <c r="A21" s="11"/>
      <c r="B21" s="122" t="s">
        <v>76</v>
      </c>
      <c r="C21" s="123"/>
      <c r="D21" s="123"/>
      <c r="E21" s="123"/>
      <c r="F21" s="123"/>
      <c r="G21" s="123"/>
      <c r="H21" s="124"/>
      <c r="I21" s="4"/>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row>
    <row r="22" spans="1:50" s="22" customFormat="1" ht="42" customHeight="1" x14ac:dyDescent="0.25">
      <c r="A22" s="11"/>
      <c r="B22" s="122" t="s">
        <v>60</v>
      </c>
      <c r="C22" s="123"/>
      <c r="D22" s="123"/>
      <c r="E22" s="123"/>
      <c r="F22" s="123"/>
      <c r="G22" s="123"/>
      <c r="H22" s="124"/>
      <c r="I22" s="4"/>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row>
    <row r="23" spans="1:50" s="22" customFormat="1" ht="50.25" customHeight="1" x14ac:dyDescent="0.25">
      <c r="A23" s="11"/>
      <c r="B23" s="122" t="s">
        <v>61</v>
      </c>
      <c r="C23" s="123"/>
      <c r="D23" s="123"/>
      <c r="E23" s="123"/>
      <c r="F23" s="123"/>
      <c r="G23" s="123"/>
      <c r="H23" s="124"/>
      <c r="I23" s="6"/>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row>
    <row r="24" spans="1:50" s="22" customFormat="1" ht="39" customHeight="1" x14ac:dyDescent="0.25">
      <c r="A24" s="11"/>
      <c r="B24" s="122" t="s">
        <v>62</v>
      </c>
      <c r="C24" s="123"/>
      <c r="D24" s="123"/>
      <c r="E24" s="123"/>
      <c r="F24" s="123"/>
      <c r="G24" s="123"/>
      <c r="H24" s="124"/>
      <c r="I24" s="6"/>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row>
    <row r="25" spans="1:50" s="22" customFormat="1" ht="63.75" customHeight="1" x14ac:dyDescent="0.25">
      <c r="A25" s="11"/>
      <c r="B25" s="122" t="s">
        <v>63</v>
      </c>
      <c r="C25" s="123"/>
      <c r="D25" s="123"/>
      <c r="E25" s="123"/>
      <c r="F25" s="123"/>
      <c r="G25" s="123"/>
      <c r="H25" s="124"/>
      <c r="I25" s="4"/>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row>
    <row r="26" spans="1:50" s="22" customFormat="1" ht="56.25" customHeight="1" x14ac:dyDescent="0.25">
      <c r="A26" s="11"/>
      <c r="B26" s="122" t="s">
        <v>64</v>
      </c>
      <c r="C26" s="123"/>
      <c r="D26" s="123"/>
      <c r="E26" s="123"/>
      <c r="F26" s="123"/>
      <c r="G26" s="123"/>
      <c r="H26" s="124"/>
      <c r="I26" s="6"/>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row>
    <row r="27" spans="1:50" s="22" customFormat="1" ht="75" customHeight="1" x14ac:dyDescent="0.25">
      <c r="A27" s="11"/>
      <c r="B27" s="122" t="s">
        <v>65</v>
      </c>
      <c r="C27" s="123"/>
      <c r="D27" s="123"/>
      <c r="E27" s="123"/>
      <c r="F27" s="123"/>
      <c r="G27" s="123"/>
      <c r="H27" s="124"/>
      <c r="I27" s="6"/>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row>
    <row r="28" spans="1:50" s="22" customFormat="1" ht="143.25" customHeight="1" x14ac:dyDescent="0.25">
      <c r="A28" s="11"/>
      <c r="B28" s="122" t="s">
        <v>66</v>
      </c>
      <c r="C28" s="123"/>
      <c r="D28" s="123"/>
      <c r="E28" s="123"/>
      <c r="F28" s="123"/>
      <c r="G28" s="123"/>
      <c r="H28" s="124"/>
      <c r="I28" s="6"/>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row>
    <row r="29" spans="1:50" s="22" customFormat="1" ht="51.75" customHeight="1" x14ac:dyDescent="0.25">
      <c r="A29" s="11"/>
      <c r="B29" s="122" t="s">
        <v>67</v>
      </c>
      <c r="C29" s="123"/>
      <c r="D29" s="123"/>
      <c r="E29" s="123"/>
      <c r="F29" s="123"/>
      <c r="G29" s="123"/>
      <c r="H29" s="124"/>
      <c r="I29" s="6"/>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row>
    <row r="30" spans="1:50" s="22" customFormat="1" ht="85.5" customHeight="1" x14ac:dyDescent="0.25">
      <c r="A30" s="11"/>
      <c r="B30" s="122" t="s">
        <v>68</v>
      </c>
      <c r="C30" s="123"/>
      <c r="D30" s="123"/>
      <c r="E30" s="123"/>
      <c r="F30" s="123"/>
      <c r="G30" s="123"/>
      <c r="H30" s="124"/>
      <c r="I30" s="6"/>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row>
    <row r="31" spans="1:50" s="22" customFormat="1" ht="70.5" customHeight="1" x14ac:dyDescent="0.25">
      <c r="A31" s="11"/>
      <c r="B31" s="122" t="s">
        <v>78</v>
      </c>
      <c r="C31" s="123"/>
      <c r="D31" s="123"/>
      <c r="E31" s="123"/>
      <c r="F31" s="123"/>
      <c r="G31" s="123"/>
      <c r="H31" s="124"/>
      <c r="I31" s="6"/>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row>
    <row r="32" spans="1:50" s="22" customFormat="1" ht="67.5" customHeight="1" x14ac:dyDescent="0.25">
      <c r="A32" s="11"/>
      <c r="B32" s="122" t="s">
        <v>77</v>
      </c>
      <c r="C32" s="123"/>
      <c r="D32" s="123"/>
      <c r="E32" s="123"/>
      <c r="F32" s="123"/>
      <c r="G32" s="123"/>
      <c r="H32" s="124"/>
      <c r="I32" s="6"/>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row>
    <row r="33" spans="1:50" s="22" customFormat="1" ht="70.5" customHeight="1" x14ac:dyDescent="0.25">
      <c r="A33" s="11"/>
      <c r="B33" s="122" t="s">
        <v>75</v>
      </c>
      <c r="C33" s="123"/>
      <c r="D33" s="123"/>
      <c r="E33" s="123"/>
      <c r="F33" s="123"/>
      <c r="G33" s="123"/>
      <c r="H33" s="124"/>
      <c r="I33" s="6"/>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row>
    <row r="34" spans="1:50" s="22" customFormat="1" ht="61.5" customHeight="1" x14ac:dyDescent="0.25">
      <c r="A34" s="11"/>
      <c r="B34" s="122" t="s">
        <v>74</v>
      </c>
      <c r="C34" s="123"/>
      <c r="D34" s="123"/>
      <c r="E34" s="123"/>
      <c r="F34" s="123"/>
      <c r="G34" s="123"/>
      <c r="H34" s="124"/>
      <c r="I34" s="6"/>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row>
    <row r="35" spans="1:50" s="22" customFormat="1" ht="50.25" customHeight="1" x14ac:dyDescent="0.25">
      <c r="A35" s="11"/>
      <c r="B35" s="122" t="s">
        <v>73</v>
      </c>
      <c r="C35" s="123"/>
      <c r="D35" s="123"/>
      <c r="E35" s="123"/>
      <c r="F35" s="123"/>
      <c r="G35" s="123"/>
      <c r="H35" s="124"/>
      <c r="I35" s="6"/>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row>
    <row r="36" spans="1:50" s="22" customFormat="1" ht="85.5" customHeight="1" x14ac:dyDescent="0.25">
      <c r="A36" s="11"/>
      <c r="B36" s="122" t="s">
        <v>71</v>
      </c>
      <c r="C36" s="123"/>
      <c r="D36" s="123"/>
      <c r="E36" s="123"/>
      <c r="F36" s="123"/>
      <c r="G36" s="123"/>
      <c r="H36" s="124"/>
      <c r="I36" s="6"/>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row>
    <row r="37" spans="1:50" s="22" customFormat="1" ht="43.5" customHeight="1" x14ac:dyDescent="0.25">
      <c r="A37" s="11"/>
      <c r="B37" s="122" t="s">
        <v>70</v>
      </c>
      <c r="C37" s="123"/>
      <c r="D37" s="123"/>
      <c r="E37" s="123"/>
      <c r="F37" s="123"/>
      <c r="G37" s="123"/>
      <c r="H37" s="124"/>
      <c r="I37" s="6"/>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row>
    <row r="38" spans="1:50" s="22" customFormat="1" ht="73.5" customHeight="1" x14ac:dyDescent="0.25">
      <c r="A38" s="11"/>
      <c r="B38" s="122" t="s">
        <v>83</v>
      </c>
      <c r="C38" s="123"/>
      <c r="D38" s="123"/>
      <c r="E38" s="123"/>
      <c r="F38" s="123"/>
      <c r="G38" s="123"/>
      <c r="H38" s="124"/>
      <c r="I38" s="6"/>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row>
    <row r="39" spans="1:50" s="22" customFormat="1" ht="78.75" customHeight="1" x14ac:dyDescent="0.25">
      <c r="A39" s="11"/>
      <c r="B39" s="122" t="s">
        <v>80</v>
      </c>
      <c r="C39" s="123"/>
      <c r="D39" s="123"/>
      <c r="E39" s="123"/>
      <c r="F39" s="123"/>
      <c r="G39" s="123"/>
      <c r="H39" s="124"/>
      <c r="I39" s="6"/>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row>
    <row r="40" spans="1:50" ht="9" customHeight="1" x14ac:dyDescent="0.25">
      <c r="A40" s="11"/>
      <c r="B40" s="147"/>
      <c r="C40" s="147"/>
      <c r="D40" s="147"/>
      <c r="E40" s="147"/>
      <c r="F40" s="147"/>
      <c r="G40" s="147"/>
      <c r="H40" s="148"/>
    </row>
    <row r="41" spans="1:50" s="3" customFormat="1" ht="15" x14ac:dyDescent="0.25">
      <c r="A41" s="10"/>
      <c r="B41" s="133" t="s">
        <v>7</v>
      </c>
      <c r="C41" s="133"/>
      <c r="D41" s="133"/>
      <c r="E41" s="133"/>
      <c r="F41" s="133"/>
      <c r="G41" s="133"/>
      <c r="H41" s="134"/>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row>
    <row r="42" spans="1:50" s="3" customFormat="1" ht="12.75" customHeight="1" x14ac:dyDescent="0.25">
      <c r="A42" s="10"/>
      <c r="B42" s="143"/>
      <c r="C42" s="143"/>
      <c r="D42" s="143"/>
      <c r="E42" s="143"/>
      <c r="F42" s="143"/>
      <c r="G42" s="143"/>
      <c r="H42" s="144"/>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row>
    <row r="43" spans="1:50" s="3" customFormat="1" ht="224.25" customHeight="1" x14ac:dyDescent="0.25">
      <c r="A43" s="12">
        <v>1</v>
      </c>
      <c r="B43" s="114" t="s">
        <v>79</v>
      </c>
      <c r="C43" s="115"/>
      <c r="D43" s="115"/>
      <c r="E43" s="115"/>
      <c r="F43" s="115"/>
      <c r="G43" s="115"/>
      <c r="H43" s="116"/>
      <c r="I43" s="21"/>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row>
    <row r="44" spans="1:50" s="3" customFormat="1" ht="36.75" customHeight="1" x14ac:dyDescent="0.25">
      <c r="A44" s="12">
        <v>2</v>
      </c>
      <c r="B44" s="114" t="s">
        <v>31</v>
      </c>
      <c r="C44" s="115"/>
      <c r="D44" s="115"/>
      <c r="E44" s="115"/>
      <c r="F44" s="115"/>
      <c r="G44" s="115"/>
      <c r="H44" s="116"/>
      <c r="I44" s="21"/>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row>
    <row r="45" spans="1:50" s="3" customFormat="1" ht="49.5" customHeight="1" x14ac:dyDescent="0.2">
      <c r="A45" s="12">
        <v>3</v>
      </c>
      <c r="B45" s="127" t="s">
        <v>84</v>
      </c>
      <c r="C45" s="128"/>
      <c r="D45" s="128"/>
      <c r="E45" s="128"/>
      <c r="F45" s="128"/>
      <c r="G45" s="128"/>
      <c r="H45" s="129"/>
      <c r="I45" s="21"/>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row>
    <row r="46" spans="1:50" s="3" customFormat="1" ht="66" customHeight="1" x14ac:dyDescent="0.25">
      <c r="A46" s="12">
        <v>4</v>
      </c>
      <c r="B46" s="110" t="s">
        <v>90</v>
      </c>
      <c r="C46" s="110"/>
      <c r="D46" s="110"/>
      <c r="E46" s="110"/>
      <c r="F46" s="110"/>
      <c r="G46" s="110"/>
      <c r="H46" s="111"/>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row>
    <row r="47" spans="1:50" s="3" customFormat="1" ht="67.5" customHeight="1" x14ac:dyDescent="0.25">
      <c r="A47" s="12">
        <v>5</v>
      </c>
      <c r="B47" s="110" t="s">
        <v>85</v>
      </c>
      <c r="C47" s="110"/>
      <c r="D47" s="110"/>
      <c r="E47" s="110"/>
      <c r="F47" s="110"/>
      <c r="G47" s="110"/>
      <c r="H47" s="111"/>
      <c r="I47" s="21"/>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row>
    <row r="48" spans="1:50" s="3" customFormat="1" ht="45" customHeight="1" x14ac:dyDescent="0.25">
      <c r="A48" s="12">
        <v>6</v>
      </c>
      <c r="B48" s="110" t="s">
        <v>86</v>
      </c>
      <c r="C48" s="110"/>
      <c r="D48" s="110"/>
      <c r="E48" s="110"/>
      <c r="F48" s="110"/>
      <c r="G48" s="110"/>
      <c r="H48" s="111"/>
      <c r="I48" s="21"/>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row>
    <row r="49" spans="1:50" s="3" customFormat="1" ht="405" customHeight="1" x14ac:dyDescent="0.25">
      <c r="A49" s="12">
        <v>7</v>
      </c>
      <c r="B49" s="125" t="s">
        <v>91</v>
      </c>
      <c r="C49" s="125"/>
      <c r="D49" s="125"/>
      <c r="E49" s="125"/>
      <c r="F49" s="125"/>
      <c r="G49" s="125"/>
      <c r="H49" s="126"/>
      <c r="I49" s="21"/>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row>
    <row r="50" spans="1:50" s="3" customFormat="1" ht="408.75" customHeight="1" x14ac:dyDescent="0.25">
      <c r="A50" s="12">
        <v>8</v>
      </c>
      <c r="B50" s="110" t="s">
        <v>45</v>
      </c>
      <c r="C50" s="110"/>
      <c r="D50" s="110"/>
      <c r="E50" s="110"/>
      <c r="F50" s="110"/>
      <c r="G50" s="110"/>
      <c r="H50" s="111"/>
      <c r="I50" s="21"/>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row>
    <row r="51" spans="1:50" s="3" customFormat="1" ht="366" customHeight="1" x14ac:dyDescent="0.25">
      <c r="A51" s="12">
        <v>9</v>
      </c>
      <c r="B51" s="120" t="s">
        <v>92</v>
      </c>
      <c r="C51" s="120"/>
      <c r="D51" s="120"/>
      <c r="E51" s="120"/>
      <c r="F51" s="120"/>
      <c r="G51" s="120"/>
      <c r="H51" s="121"/>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row>
    <row r="52" spans="1:50" s="3" customFormat="1" ht="159.75" customHeight="1" x14ac:dyDescent="0.25">
      <c r="A52" s="12">
        <v>10</v>
      </c>
      <c r="B52" s="110" t="s">
        <v>93</v>
      </c>
      <c r="C52" s="110"/>
      <c r="D52" s="110"/>
      <c r="E52" s="110"/>
      <c r="F52" s="110"/>
      <c r="G52" s="110"/>
      <c r="H52" s="111"/>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row>
    <row r="53" spans="1:50" s="3" customFormat="1" ht="167.65" customHeight="1" x14ac:dyDescent="0.25">
      <c r="A53" s="12">
        <v>11</v>
      </c>
      <c r="B53" s="110" t="s">
        <v>94</v>
      </c>
      <c r="C53" s="110"/>
      <c r="D53" s="110"/>
      <c r="E53" s="110"/>
      <c r="F53" s="110"/>
      <c r="G53" s="110"/>
      <c r="H53" s="111"/>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row>
    <row r="54" spans="1:50" s="3" customFormat="1" ht="362.65" customHeight="1" x14ac:dyDescent="0.25">
      <c r="A54" s="12">
        <v>12</v>
      </c>
      <c r="B54" s="110" t="s">
        <v>95</v>
      </c>
      <c r="C54" s="110"/>
      <c r="D54" s="110"/>
      <c r="E54" s="110"/>
      <c r="F54" s="110"/>
      <c r="G54" s="110"/>
      <c r="H54" s="111"/>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row>
    <row r="55" spans="1:50" s="3" customFormat="1" ht="382.15" customHeight="1" x14ac:dyDescent="0.25">
      <c r="A55" s="12">
        <v>13</v>
      </c>
      <c r="B55" s="110" t="s">
        <v>96</v>
      </c>
      <c r="C55" s="110"/>
      <c r="D55" s="110"/>
      <c r="E55" s="110"/>
      <c r="F55" s="110"/>
      <c r="G55" s="110"/>
      <c r="H55" s="111"/>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row>
    <row r="56" spans="1:50" s="3" customFormat="1" ht="229.5" customHeight="1" x14ac:dyDescent="0.25">
      <c r="A56" s="12">
        <v>14</v>
      </c>
      <c r="B56" s="110" t="s">
        <v>97</v>
      </c>
      <c r="C56" s="110"/>
      <c r="D56" s="110"/>
      <c r="E56" s="110"/>
      <c r="F56" s="110"/>
      <c r="G56" s="110"/>
      <c r="H56" s="111"/>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row>
    <row r="57" spans="1:50" s="3" customFormat="1" ht="206.25" customHeight="1" x14ac:dyDescent="0.25">
      <c r="A57" s="12">
        <v>15</v>
      </c>
      <c r="B57" s="117" t="s">
        <v>98</v>
      </c>
      <c r="C57" s="110"/>
      <c r="D57" s="110"/>
      <c r="E57" s="110"/>
      <c r="F57" s="110"/>
      <c r="G57" s="110"/>
      <c r="H57" s="111"/>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row>
    <row r="58" spans="1:50" s="3" customFormat="1" ht="195.75" customHeight="1" x14ac:dyDescent="0.25">
      <c r="A58" s="12">
        <v>16</v>
      </c>
      <c r="B58" s="117" t="s">
        <v>99</v>
      </c>
      <c r="C58" s="110"/>
      <c r="D58" s="110"/>
      <c r="E58" s="110"/>
      <c r="F58" s="110"/>
      <c r="G58" s="110"/>
      <c r="H58" s="111"/>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row>
    <row r="59" spans="1:50" s="3" customFormat="1" ht="192.75" customHeight="1" x14ac:dyDescent="0.25">
      <c r="A59" s="12">
        <v>17</v>
      </c>
      <c r="B59" s="110" t="s">
        <v>100</v>
      </c>
      <c r="C59" s="110"/>
      <c r="D59" s="110"/>
      <c r="E59" s="110"/>
      <c r="F59" s="110"/>
      <c r="G59" s="110"/>
      <c r="H59" s="111"/>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row>
    <row r="60" spans="1:50" s="3" customFormat="1" ht="409.5" customHeight="1" x14ac:dyDescent="0.25">
      <c r="A60" s="12">
        <v>18</v>
      </c>
      <c r="B60" s="110" t="s">
        <v>81</v>
      </c>
      <c r="C60" s="110"/>
      <c r="D60" s="110"/>
      <c r="E60" s="110"/>
      <c r="F60" s="110"/>
      <c r="G60" s="110"/>
      <c r="H60" s="111"/>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row>
    <row r="61" spans="1:50" s="3" customFormat="1" ht="319.89999999999998" customHeight="1" x14ac:dyDescent="0.25">
      <c r="A61" s="12">
        <v>19</v>
      </c>
      <c r="B61" s="118" t="s">
        <v>101</v>
      </c>
      <c r="C61" s="118"/>
      <c r="D61" s="118"/>
      <c r="E61" s="118"/>
      <c r="F61" s="118"/>
      <c r="G61" s="118"/>
      <c r="H61" s="119"/>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row>
    <row r="62" spans="1:50" s="3" customFormat="1" ht="300.75" customHeight="1" x14ac:dyDescent="0.25">
      <c r="A62" s="12">
        <v>20</v>
      </c>
      <c r="B62" s="110" t="s">
        <v>102</v>
      </c>
      <c r="C62" s="110"/>
      <c r="D62" s="110"/>
      <c r="E62" s="110"/>
      <c r="F62" s="110"/>
      <c r="G62" s="110"/>
      <c r="H62" s="111"/>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row>
    <row r="63" spans="1:50" s="3" customFormat="1" ht="209.25" customHeight="1" x14ac:dyDescent="0.25">
      <c r="A63" s="12">
        <v>21</v>
      </c>
      <c r="B63" s="110" t="s">
        <v>103</v>
      </c>
      <c r="C63" s="110"/>
      <c r="D63" s="110"/>
      <c r="E63" s="110"/>
      <c r="F63" s="110"/>
      <c r="G63" s="110"/>
      <c r="H63" s="111"/>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row>
    <row r="64" spans="1:50" s="3" customFormat="1" ht="208.5" customHeight="1" x14ac:dyDescent="0.25">
      <c r="A64" s="12">
        <v>22</v>
      </c>
      <c r="B64" s="114" t="s">
        <v>104</v>
      </c>
      <c r="C64" s="115"/>
      <c r="D64" s="115"/>
      <c r="E64" s="115"/>
      <c r="F64" s="115"/>
      <c r="G64" s="115"/>
      <c r="H64" s="11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row>
    <row r="65" spans="1:50" s="3" customFormat="1" ht="230.25" customHeight="1" x14ac:dyDescent="0.25">
      <c r="A65" s="12">
        <v>23</v>
      </c>
      <c r="B65" s="114" t="s">
        <v>105</v>
      </c>
      <c r="C65" s="115"/>
      <c r="D65" s="115"/>
      <c r="E65" s="115"/>
      <c r="F65" s="115"/>
      <c r="G65" s="115"/>
      <c r="H65" s="11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row>
    <row r="66" spans="1:50" s="3" customFormat="1" ht="172.5" customHeight="1" x14ac:dyDescent="0.25">
      <c r="A66" s="12">
        <v>24</v>
      </c>
      <c r="B66" s="110" t="s">
        <v>106</v>
      </c>
      <c r="C66" s="112"/>
      <c r="D66" s="112"/>
      <c r="E66" s="112"/>
      <c r="F66" s="112"/>
      <c r="G66" s="112"/>
      <c r="H66" s="113"/>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row>
    <row r="67" spans="1:50" s="3" customFormat="1" ht="268.14999999999998" customHeight="1" x14ac:dyDescent="0.25">
      <c r="A67" s="12">
        <v>25</v>
      </c>
      <c r="B67" s="110" t="s">
        <v>87</v>
      </c>
      <c r="C67" s="112"/>
      <c r="D67" s="112"/>
      <c r="E67" s="112"/>
      <c r="F67" s="112"/>
      <c r="G67" s="112"/>
      <c r="H67" s="113"/>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row>
    <row r="68" spans="1:50" s="3" customFormat="1" ht="268.14999999999998" customHeight="1" x14ac:dyDescent="0.25">
      <c r="A68" s="12">
        <v>26</v>
      </c>
      <c r="B68" s="110" t="s">
        <v>82</v>
      </c>
      <c r="C68" s="112"/>
      <c r="D68" s="112"/>
      <c r="E68" s="112"/>
      <c r="F68" s="112"/>
      <c r="G68" s="112"/>
      <c r="H68" s="113"/>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row>
    <row r="69" spans="1:50" s="3" customFormat="1" ht="109.15" customHeight="1" x14ac:dyDescent="0.25">
      <c r="A69" s="12">
        <v>27</v>
      </c>
      <c r="B69" s="110" t="s">
        <v>53</v>
      </c>
      <c r="C69" s="112"/>
      <c r="D69" s="112"/>
      <c r="E69" s="112"/>
      <c r="F69" s="112"/>
      <c r="G69" s="112"/>
      <c r="H69" s="113"/>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row>
    <row r="70" spans="1:50" s="3" customFormat="1" ht="363" customHeight="1" x14ac:dyDescent="0.25">
      <c r="A70" s="12">
        <v>28</v>
      </c>
      <c r="B70" s="112" t="s">
        <v>88</v>
      </c>
      <c r="C70" s="112"/>
      <c r="D70" s="112"/>
      <c r="E70" s="112"/>
      <c r="F70" s="112"/>
      <c r="G70" s="112"/>
      <c r="H70" s="113"/>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row>
    <row r="71" spans="1:50" s="3" customFormat="1" ht="96" customHeight="1" x14ac:dyDescent="0.25">
      <c r="A71" s="12">
        <v>29</v>
      </c>
      <c r="B71" s="110" t="s">
        <v>54</v>
      </c>
      <c r="C71" s="112"/>
      <c r="D71" s="112"/>
      <c r="E71" s="112"/>
      <c r="F71" s="112"/>
      <c r="G71" s="112"/>
      <c r="H71" s="113"/>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row>
    <row r="72" spans="1:50" s="1" customFormat="1" ht="65.650000000000006" customHeight="1" x14ac:dyDescent="0.25">
      <c r="A72" s="12">
        <v>30</v>
      </c>
      <c r="B72" s="112" t="s">
        <v>47</v>
      </c>
      <c r="C72" s="112"/>
      <c r="D72" s="112"/>
      <c r="E72" s="112"/>
      <c r="F72" s="112"/>
      <c r="G72" s="112"/>
      <c r="H72" s="113"/>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row>
    <row r="73" spans="1:50" s="22" customFormat="1" ht="15" x14ac:dyDescent="0.25">
      <c r="A73" s="12"/>
      <c r="B73" s="107" t="s">
        <v>8</v>
      </c>
      <c r="C73" s="107"/>
      <c r="D73" s="107"/>
      <c r="E73" s="107"/>
      <c r="F73" s="107"/>
      <c r="G73" s="107"/>
      <c r="H73" s="108"/>
      <c r="I73" s="6"/>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row>
    <row r="74" spans="1:50" ht="32.25" customHeight="1" x14ac:dyDescent="0.25">
      <c r="A74" s="12"/>
      <c r="B74" s="109" t="s">
        <v>9</v>
      </c>
      <c r="C74" s="109"/>
      <c r="D74" s="109"/>
      <c r="E74" s="109" t="s">
        <v>10</v>
      </c>
      <c r="F74" s="109"/>
      <c r="G74" s="109"/>
      <c r="H74" s="23" t="s">
        <v>11</v>
      </c>
    </row>
    <row r="75" spans="1:50" ht="42.75" customHeight="1" x14ac:dyDescent="0.25">
      <c r="A75" s="12"/>
      <c r="B75" s="163" t="s">
        <v>110</v>
      </c>
      <c r="C75" s="163"/>
      <c r="D75" s="163"/>
      <c r="E75" s="163" t="s">
        <v>111</v>
      </c>
      <c r="F75" s="163"/>
      <c r="G75" s="163"/>
      <c r="H75" s="36" t="s">
        <v>20</v>
      </c>
      <c r="I75" s="4" t="s">
        <v>112</v>
      </c>
    </row>
    <row r="76" spans="1:50" ht="24" customHeight="1" x14ac:dyDescent="0.25">
      <c r="A76" s="12"/>
      <c r="B76" s="107" t="s">
        <v>12</v>
      </c>
      <c r="C76" s="107"/>
      <c r="D76" s="107"/>
      <c r="E76" s="107"/>
      <c r="F76" s="107"/>
      <c r="G76" s="107"/>
      <c r="H76" s="108"/>
    </row>
    <row r="77" spans="1:50" ht="73.5" customHeight="1" x14ac:dyDescent="0.25">
      <c r="A77" s="12"/>
      <c r="B77" s="164" t="s">
        <v>41</v>
      </c>
      <c r="C77" s="165"/>
      <c r="D77" s="165"/>
      <c r="E77" s="165"/>
      <c r="F77" s="165"/>
      <c r="G77" s="165"/>
      <c r="H77" s="166"/>
    </row>
    <row r="78" spans="1:50" s="22" customFormat="1" ht="30.75" customHeight="1" x14ac:dyDescent="0.25">
      <c r="A78" s="12"/>
      <c r="B78" s="24" t="s">
        <v>13</v>
      </c>
      <c r="C78" s="167" t="s">
        <v>14</v>
      </c>
      <c r="D78" s="167"/>
      <c r="E78" s="24" t="s">
        <v>15</v>
      </c>
      <c r="F78" s="24" t="s">
        <v>19</v>
      </c>
      <c r="G78" s="24" t="s">
        <v>16</v>
      </c>
      <c r="H78" s="25" t="s">
        <v>17</v>
      </c>
      <c r="I78" s="6"/>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row>
    <row r="79" spans="1:50" s="28" customFormat="1" ht="42.4" customHeight="1" x14ac:dyDescent="0.25">
      <c r="A79" s="12"/>
      <c r="B79" s="26"/>
      <c r="C79" s="155"/>
      <c r="D79" s="155"/>
      <c r="E79" s="17" t="s">
        <v>21</v>
      </c>
      <c r="F79" s="17"/>
      <c r="G79" s="27"/>
      <c r="H79" s="13"/>
      <c r="I79" s="4"/>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row>
    <row r="80" spans="1:50" s="29" customFormat="1" ht="117.4" customHeight="1" x14ac:dyDescent="0.25">
      <c r="A80" s="12"/>
      <c r="B80" s="26">
        <v>1</v>
      </c>
      <c r="C80" s="155"/>
      <c r="D80" s="155"/>
      <c r="E80" s="17" t="s">
        <v>27</v>
      </c>
      <c r="F80" s="37" t="s">
        <v>22</v>
      </c>
      <c r="G80" s="37" t="s">
        <v>113</v>
      </c>
      <c r="H80" s="38" t="s">
        <v>28</v>
      </c>
      <c r="I80" s="4"/>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row>
    <row r="81" spans="1:50" s="29" customFormat="1" ht="116.65" customHeight="1" x14ac:dyDescent="0.25">
      <c r="A81" s="12"/>
      <c r="B81" s="26"/>
      <c r="C81" s="139"/>
      <c r="D81" s="140"/>
      <c r="E81" s="17" t="s">
        <v>29</v>
      </c>
      <c r="F81" s="37"/>
      <c r="G81" s="37"/>
      <c r="H81" s="38"/>
      <c r="I81" s="4"/>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row>
    <row r="82" spans="1:50" s="29" customFormat="1" ht="111" customHeight="1" x14ac:dyDescent="0.25">
      <c r="A82" s="12"/>
      <c r="B82" s="26"/>
      <c r="C82" s="161"/>
      <c r="D82" s="162"/>
      <c r="E82" s="17" t="s">
        <v>30</v>
      </c>
      <c r="F82" s="37" t="s">
        <v>52</v>
      </c>
      <c r="G82" s="37" t="s">
        <v>48</v>
      </c>
      <c r="H82" s="38" t="s">
        <v>50</v>
      </c>
      <c r="I82" s="4"/>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row>
    <row r="83" spans="1:50" s="29" customFormat="1" ht="107.65" customHeight="1" x14ac:dyDescent="0.25">
      <c r="A83" s="12"/>
      <c r="B83" s="30">
        <v>2</v>
      </c>
      <c r="C83" s="139"/>
      <c r="D83" s="140"/>
      <c r="E83" s="17" t="s">
        <v>46</v>
      </c>
      <c r="F83" s="37" t="s">
        <v>22</v>
      </c>
      <c r="G83" s="37" t="s">
        <v>49</v>
      </c>
      <c r="H83" s="38" t="s">
        <v>50</v>
      </c>
      <c r="I83" s="31"/>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row>
    <row r="84" spans="1:50" s="29" customFormat="1" ht="72.400000000000006" customHeight="1" x14ac:dyDescent="0.25">
      <c r="A84" s="12"/>
      <c r="B84" s="30">
        <v>3</v>
      </c>
      <c r="C84" s="155"/>
      <c r="D84" s="155"/>
      <c r="E84" s="17" t="s">
        <v>35</v>
      </c>
      <c r="F84" s="37" t="s">
        <v>22</v>
      </c>
      <c r="G84" s="37" t="s">
        <v>39</v>
      </c>
      <c r="H84" s="38" t="s">
        <v>50</v>
      </c>
      <c r="I84" s="31"/>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row>
    <row r="85" spans="1:50" s="29" customFormat="1" ht="69" customHeight="1" x14ac:dyDescent="0.25">
      <c r="A85" s="12"/>
      <c r="B85" s="30">
        <v>4</v>
      </c>
      <c r="C85" s="155"/>
      <c r="D85" s="155"/>
      <c r="E85" s="17" t="s">
        <v>36</v>
      </c>
      <c r="F85" s="37" t="s">
        <v>22</v>
      </c>
      <c r="G85" s="37" t="s">
        <v>39</v>
      </c>
      <c r="H85" s="38" t="s">
        <v>50</v>
      </c>
      <c r="I85" s="31"/>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row>
    <row r="86" spans="1:50" s="29" customFormat="1" ht="83.65" customHeight="1" x14ac:dyDescent="0.25">
      <c r="A86" s="12"/>
      <c r="B86" s="30">
        <v>5</v>
      </c>
      <c r="C86" s="139"/>
      <c r="D86" s="140"/>
      <c r="E86" s="17" t="s">
        <v>34</v>
      </c>
      <c r="F86" s="37" t="s">
        <v>22</v>
      </c>
      <c r="G86" s="37" t="s">
        <v>39</v>
      </c>
      <c r="H86" s="38" t="s">
        <v>50</v>
      </c>
      <c r="I86" s="31"/>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row>
    <row r="87" spans="1:50" s="29" customFormat="1" ht="101.65" customHeight="1" x14ac:dyDescent="0.25">
      <c r="A87" s="12"/>
      <c r="B87" s="30">
        <v>6</v>
      </c>
      <c r="C87" s="139"/>
      <c r="D87" s="140"/>
      <c r="E87" s="15" t="s">
        <v>33</v>
      </c>
      <c r="F87" s="37" t="s">
        <v>22</v>
      </c>
      <c r="G87" s="37" t="s">
        <v>39</v>
      </c>
      <c r="H87" s="38" t="s">
        <v>50</v>
      </c>
      <c r="I87" s="31"/>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row>
    <row r="88" spans="1:50" s="29" customFormat="1" ht="96" customHeight="1" x14ac:dyDescent="0.25">
      <c r="A88" s="12"/>
      <c r="B88" s="30">
        <v>7</v>
      </c>
      <c r="C88" s="155"/>
      <c r="D88" s="155"/>
      <c r="E88" s="17" t="s">
        <v>37</v>
      </c>
      <c r="F88" s="37" t="s">
        <v>22</v>
      </c>
      <c r="G88" s="37" t="s">
        <v>39</v>
      </c>
      <c r="H88" s="38" t="s">
        <v>50</v>
      </c>
      <c r="I88" s="31"/>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row>
    <row r="89" spans="1:50" s="29" customFormat="1" ht="82.9" customHeight="1" x14ac:dyDescent="0.25">
      <c r="A89" s="12"/>
      <c r="B89" s="30">
        <v>8</v>
      </c>
      <c r="C89" s="139"/>
      <c r="D89" s="140"/>
      <c r="E89" s="17" t="s">
        <v>40</v>
      </c>
      <c r="F89" s="37"/>
      <c r="G89" s="37" t="s">
        <v>48</v>
      </c>
      <c r="H89" s="38" t="s">
        <v>50</v>
      </c>
      <c r="I89" s="4"/>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row>
    <row r="90" spans="1:50" s="29" customFormat="1" ht="43.15" customHeight="1" x14ac:dyDescent="0.25">
      <c r="A90" s="12"/>
      <c r="B90" s="32"/>
      <c r="C90" s="159"/>
      <c r="D90" s="160"/>
      <c r="E90" s="33" t="s">
        <v>38</v>
      </c>
      <c r="F90" s="39"/>
      <c r="G90" s="39"/>
      <c r="H90" s="40"/>
      <c r="I90" s="4"/>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row>
    <row r="91" spans="1:50" s="34" customFormat="1" ht="15" x14ac:dyDescent="0.25">
      <c r="A91" s="12"/>
      <c r="B91" s="151" t="s">
        <v>18</v>
      </c>
      <c r="C91" s="151"/>
      <c r="D91" s="151"/>
      <c r="E91" s="151"/>
      <c r="F91" s="151"/>
      <c r="G91" s="151"/>
      <c r="H91" s="152"/>
      <c r="I91" s="6"/>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row>
    <row r="92" spans="1:50" ht="177.75" customHeight="1" x14ac:dyDescent="0.25">
      <c r="A92" s="14"/>
      <c r="B92" s="156" t="s">
        <v>107</v>
      </c>
      <c r="C92" s="156"/>
      <c r="D92" s="156"/>
      <c r="E92" s="156" t="s">
        <v>108</v>
      </c>
      <c r="F92" s="156"/>
      <c r="G92" s="157" t="s">
        <v>109</v>
      </c>
      <c r="H92" s="158"/>
    </row>
    <row r="93" spans="1:50" ht="36" customHeight="1" x14ac:dyDescent="0.25">
      <c r="A93" s="8"/>
      <c r="B93" s="1"/>
      <c r="H93" s="2"/>
      <c r="I93" s="5"/>
    </row>
    <row r="94" spans="1:50" ht="41.25" customHeight="1" x14ac:dyDescent="0.25">
      <c r="A94" s="7"/>
      <c r="B94" s="1"/>
      <c r="H94" s="2"/>
      <c r="I94" s="5"/>
    </row>
    <row r="95" spans="1:50" ht="41.25" customHeight="1" x14ac:dyDescent="0.25"/>
    <row r="96" spans="1:50" ht="41.25" customHeight="1" x14ac:dyDescent="0.25"/>
    <row r="97" ht="41.25" customHeight="1" x14ac:dyDescent="0.25"/>
    <row r="98" ht="36" customHeight="1" x14ac:dyDescent="0.25"/>
    <row r="99" ht="41.25" customHeight="1" x14ac:dyDescent="0.25"/>
  </sheetData>
  <mergeCells count="97">
    <mergeCell ref="C82:D82"/>
    <mergeCell ref="B75:D75"/>
    <mergeCell ref="E75:G75"/>
    <mergeCell ref="B55:H55"/>
    <mergeCell ref="B54:H54"/>
    <mergeCell ref="B64:H64"/>
    <mergeCell ref="B67:H67"/>
    <mergeCell ref="B57:H57"/>
    <mergeCell ref="B56:H56"/>
    <mergeCell ref="B77:H77"/>
    <mergeCell ref="C78:D78"/>
    <mergeCell ref="C81:D81"/>
    <mergeCell ref="C80:D80"/>
    <mergeCell ref="B76:H76"/>
    <mergeCell ref="C79:D79"/>
    <mergeCell ref="B70:H70"/>
    <mergeCell ref="C88:D88"/>
    <mergeCell ref="C87:D87"/>
    <mergeCell ref="E92:F92"/>
    <mergeCell ref="B91:H91"/>
    <mergeCell ref="C83:D83"/>
    <mergeCell ref="G92:H92"/>
    <mergeCell ref="B92:D92"/>
    <mergeCell ref="C85:D85"/>
    <mergeCell ref="C90:D90"/>
    <mergeCell ref="C89:D89"/>
    <mergeCell ref="C84:D84"/>
    <mergeCell ref="B1:C1"/>
    <mergeCell ref="D1:G1"/>
    <mergeCell ref="B40:H40"/>
    <mergeCell ref="B2:H2"/>
    <mergeCell ref="B5:H5"/>
    <mergeCell ref="B6:H6"/>
    <mergeCell ref="B32:H32"/>
    <mergeCell ref="B37:H37"/>
    <mergeCell ref="B31:H31"/>
    <mergeCell ref="B30:H30"/>
    <mergeCell ref="B24:H24"/>
    <mergeCell ref="B23:H23"/>
    <mergeCell ref="B11:H11"/>
    <mergeCell ref="B12:H12"/>
    <mergeCell ref="B26:H26"/>
    <mergeCell ref="B15:H15"/>
    <mergeCell ref="D3:H3"/>
    <mergeCell ref="D4:H4"/>
    <mergeCell ref="B72:H72"/>
    <mergeCell ref="C86:D86"/>
    <mergeCell ref="B35:H35"/>
    <mergeCell ref="B27:H27"/>
    <mergeCell ref="B29:H29"/>
    <mergeCell ref="B28:H28"/>
    <mergeCell ref="B13:H13"/>
    <mergeCell ref="B41:H41"/>
    <mergeCell ref="B8:H8"/>
    <mergeCell ref="B42:H42"/>
    <mergeCell ref="B21:H21"/>
    <mergeCell ref="B33:H33"/>
    <mergeCell ref="B34:H34"/>
    <mergeCell ref="B43:H43"/>
    <mergeCell ref="B14:H14"/>
    <mergeCell ref="B18:H18"/>
    <mergeCell ref="B20:H20"/>
    <mergeCell ref="B9:H9"/>
    <mergeCell ref="B7:H7"/>
    <mergeCell ref="B10:H10"/>
    <mergeCell ref="B17:H17"/>
    <mergeCell ref="B19:H19"/>
    <mergeCell ref="B16:H16"/>
    <mergeCell ref="B22:H22"/>
    <mergeCell ref="B47:H47"/>
    <mergeCell ref="B49:H49"/>
    <mergeCell ref="B48:H48"/>
    <mergeCell ref="B44:H44"/>
    <mergeCell ref="B36:H36"/>
    <mergeCell ref="B45:H45"/>
    <mergeCell ref="B46:H46"/>
    <mergeCell ref="B25:H25"/>
    <mergeCell ref="B39:H39"/>
    <mergeCell ref="B38:H38"/>
    <mergeCell ref="B50:H50"/>
    <mergeCell ref="B62:H62"/>
    <mergeCell ref="B63:H63"/>
    <mergeCell ref="B58:H58"/>
    <mergeCell ref="B59:H59"/>
    <mergeCell ref="B60:H60"/>
    <mergeCell ref="B61:H61"/>
    <mergeCell ref="B51:H51"/>
    <mergeCell ref="B53:H53"/>
    <mergeCell ref="B73:H73"/>
    <mergeCell ref="B74:D74"/>
    <mergeCell ref="E74:G74"/>
    <mergeCell ref="B52:H52"/>
    <mergeCell ref="B68:H68"/>
    <mergeCell ref="B69:H69"/>
    <mergeCell ref="B71:H71"/>
    <mergeCell ref="B65:H65"/>
    <mergeCell ref="B66:H66"/>
  </mergeCells>
  <phoneticPr fontId="8" type="noConversion"/>
  <dataValidations disablePrompts="1" count="1">
    <dataValidation allowBlank="1" showInputMessage="1" showErrorMessage="1" prompt="Describir las modificaciones del procedimiento al cambiar de versiòn" sqref="B2:H2" xr:uid="{00000000-0002-0000-0000-000000000000}"/>
  </dataValidations>
  <printOptions horizontalCentered="1" verticalCentered="1"/>
  <pageMargins left="0.19685039370078741" right="0.19685039370078741" top="0" bottom="0" header="0" footer="0.39370078740157483"/>
  <pageSetup scale="65" fitToHeight="0" orientation="portrait" r:id="rId1"/>
  <rowBreaks count="1" manualBreakCount="1">
    <brk id="77"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51"/>
  <sheetViews>
    <sheetView tabSelected="1" topLeftCell="A4" workbookViewId="0">
      <selection activeCell="D16" sqref="D16:J16"/>
    </sheetView>
  </sheetViews>
  <sheetFormatPr baseColWidth="10" defaultRowHeight="33" customHeight="1" x14ac:dyDescent="0.25"/>
  <cols>
    <col min="2" max="2" width="45.140625" customWidth="1"/>
    <col min="3" max="3" width="90.7109375" customWidth="1"/>
    <col min="4" max="20" width="11.42578125" style="41"/>
  </cols>
  <sheetData>
    <row r="1" spans="1:5" s="41" customFormat="1" ht="33" customHeight="1" x14ac:dyDescent="0.25"/>
    <row r="2" spans="1:5" s="41" customFormat="1" ht="33" customHeight="1" x14ac:dyDescent="0.25"/>
    <row r="3" spans="1:5" s="41" customFormat="1" ht="33" customHeight="1" x14ac:dyDescent="0.25"/>
    <row r="4" spans="1:5" ht="15" x14ac:dyDescent="0.25">
      <c r="A4" s="169" t="s">
        <v>114</v>
      </c>
      <c r="B4" s="169"/>
      <c r="C4" s="42" t="s">
        <v>115</v>
      </c>
    </row>
    <row r="5" spans="1:5" ht="25.5" x14ac:dyDescent="0.25">
      <c r="A5" s="170" t="s">
        <v>127</v>
      </c>
      <c r="B5" s="171"/>
      <c r="C5" s="43" t="s">
        <v>128</v>
      </c>
    </row>
    <row r="6" spans="1:5" ht="65.25" customHeight="1" x14ac:dyDescent="0.25">
      <c r="A6" s="172" t="s">
        <v>135</v>
      </c>
      <c r="B6" s="172"/>
      <c r="C6" s="43" t="s">
        <v>129</v>
      </c>
    </row>
    <row r="7" spans="1:5" ht="63" customHeight="1" x14ac:dyDescent="0.25">
      <c r="A7" s="168" t="s">
        <v>130</v>
      </c>
      <c r="B7" s="168"/>
      <c r="C7" s="43" t="s">
        <v>153</v>
      </c>
    </row>
    <row r="8" spans="1:5" ht="63" customHeight="1" x14ac:dyDescent="0.25">
      <c r="A8" s="168" t="s">
        <v>131</v>
      </c>
      <c r="B8" s="168"/>
      <c r="C8" s="43" t="s">
        <v>154</v>
      </c>
    </row>
    <row r="9" spans="1:5" ht="25.5" x14ac:dyDescent="0.25">
      <c r="A9" s="168" t="s">
        <v>132</v>
      </c>
      <c r="B9" s="168"/>
      <c r="C9" s="43" t="s">
        <v>154</v>
      </c>
    </row>
    <row r="10" spans="1:5" ht="63" customHeight="1" x14ac:dyDescent="0.25">
      <c r="A10" s="168" t="s">
        <v>133</v>
      </c>
      <c r="B10" s="168"/>
      <c r="C10" s="43" t="s">
        <v>136</v>
      </c>
    </row>
    <row r="11" spans="1:5" ht="63" customHeight="1" x14ac:dyDescent="0.25">
      <c r="A11" s="168" t="s">
        <v>137</v>
      </c>
      <c r="B11" s="168"/>
      <c r="C11" s="43" t="s">
        <v>144</v>
      </c>
    </row>
    <row r="12" spans="1:5" s="41" customFormat="1" ht="89.45" customHeight="1" x14ac:dyDescent="0.25">
      <c r="A12" s="168" t="s">
        <v>140</v>
      </c>
      <c r="B12" s="168"/>
      <c r="C12" s="43" t="s">
        <v>139</v>
      </c>
    </row>
    <row r="13" spans="1:5" s="41" customFormat="1" ht="33" customHeight="1" x14ac:dyDescent="0.25">
      <c r="A13" s="168" t="s">
        <v>138</v>
      </c>
      <c r="B13" s="168"/>
      <c r="C13" s="43" t="s">
        <v>162</v>
      </c>
    </row>
    <row r="14" spans="1:5" s="41" customFormat="1" ht="42.6" customHeight="1" x14ac:dyDescent="0.25">
      <c r="A14" s="168" t="s">
        <v>141</v>
      </c>
      <c r="B14" s="168"/>
      <c r="C14" s="43" t="s">
        <v>164</v>
      </c>
    </row>
    <row r="15" spans="1:5" s="41" customFormat="1" ht="42.6" customHeight="1" x14ac:dyDescent="0.25">
      <c r="A15" s="168" t="s">
        <v>149</v>
      </c>
      <c r="B15" s="168"/>
      <c r="C15" s="43" t="s">
        <v>145</v>
      </c>
    </row>
    <row r="16" spans="1:5" s="41" customFormat="1" ht="33" customHeight="1" x14ac:dyDescent="0.25">
      <c r="A16" s="168" t="s">
        <v>142</v>
      </c>
      <c r="B16" s="168"/>
      <c r="C16" s="43" t="s">
        <v>143</v>
      </c>
      <c r="D16" s="44"/>
      <c r="E16" s="44"/>
    </row>
    <row r="17" spans="1:3" s="41" customFormat="1" ht="51" customHeight="1" x14ac:dyDescent="0.25">
      <c r="A17" s="168" t="s">
        <v>148</v>
      </c>
      <c r="B17" s="168"/>
      <c r="C17" s="43" t="s">
        <v>151</v>
      </c>
    </row>
    <row r="18" spans="1:3" s="41" customFormat="1" ht="99.6" customHeight="1" x14ac:dyDescent="0.25">
      <c r="A18" s="168" t="s">
        <v>150</v>
      </c>
      <c r="B18" s="168"/>
      <c r="C18" s="43" t="s">
        <v>152</v>
      </c>
    </row>
    <row r="19" spans="1:3" s="41" customFormat="1" ht="33" customHeight="1" x14ac:dyDescent="0.25"/>
    <row r="20" spans="1:3" s="41" customFormat="1" ht="33" customHeight="1" x14ac:dyDescent="0.25"/>
    <row r="21" spans="1:3" s="41" customFormat="1" ht="33" customHeight="1" x14ac:dyDescent="0.25"/>
    <row r="22" spans="1:3" s="41" customFormat="1" ht="33" customHeight="1" x14ac:dyDescent="0.25"/>
    <row r="23" spans="1:3" s="41" customFormat="1" ht="33" customHeight="1" x14ac:dyDescent="0.25"/>
    <row r="24" spans="1:3" s="41" customFormat="1" ht="33" customHeight="1" x14ac:dyDescent="0.25"/>
    <row r="25" spans="1:3" s="41" customFormat="1" ht="33" customHeight="1" x14ac:dyDescent="0.25"/>
    <row r="26" spans="1:3" s="41" customFormat="1" ht="33" customHeight="1" x14ac:dyDescent="0.25"/>
    <row r="27" spans="1:3" s="41" customFormat="1" ht="33" customHeight="1" x14ac:dyDescent="0.25"/>
    <row r="28" spans="1:3" s="41" customFormat="1" ht="33" customHeight="1" x14ac:dyDescent="0.25"/>
    <row r="29" spans="1:3" s="41" customFormat="1" ht="33" customHeight="1" x14ac:dyDescent="0.25"/>
    <row r="30" spans="1:3" s="41" customFormat="1" ht="33" customHeight="1" x14ac:dyDescent="0.25"/>
    <row r="31" spans="1:3" s="41" customFormat="1" ht="33" customHeight="1" x14ac:dyDescent="0.25"/>
    <row r="32" spans="1:3" s="41" customFormat="1" ht="33" customHeight="1" x14ac:dyDescent="0.25"/>
    <row r="33" s="41" customFormat="1" ht="33" customHeight="1" x14ac:dyDescent="0.25"/>
    <row r="34" s="41" customFormat="1" ht="33" customHeight="1" x14ac:dyDescent="0.25"/>
    <row r="35" s="41" customFormat="1" ht="33" customHeight="1" x14ac:dyDescent="0.25"/>
    <row r="36" s="41" customFormat="1" ht="33" customHeight="1" x14ac:dyDescent="0.25"/>
    <row r="37" s="41" customFormat="1" ht="33" customHeight="1" x14ac:dyDescent="0.25"/>
    <row r="38" s="41" customFormat="1" ht="33" customHeight="1" x14ac:dyDescent="0.25"/>
    <row r="39" s="41" customFormat="1" ht="33" customHeight="1" x14ac:dyDescent="0.25"/>
    <row r="40" s="41" customFormat="1" ht="33" customHeight="1" x14ac:dyDescent="0.25"/>
    <row r="41" s="41" customFormat="1" ht="33" customHeight="1" x14ac:dyDescent="0.25"/>
    <row r="42" s="41" customFormat="1" ht="33" customHeight="1" x14ac:dyDescent="0.25"/>
    <row r="43" s="41" customFormat="1" ht="33" customHeight="1" x14ac:dyDescent="0.25"/>
    <row r="44" s="41" customFormat="1" ht="33" customHeight="1" x14ac:dyDescent="0.25"/>
    <row r="45" s="41" customFormat="1" ht="33" customHeight="1" x14ac:dyDescent="0.25"/>
    <row r="46" s="41" customFormat="1" ht="33" customHeight="1" x14ac:dyDescent="0.25"/>
    <row r="47" s="41" customFormat="1" ht="33" customHeight="1" x14ac:dyDescent="0.25"/>
    <row r="48" s="41" customFormat="1" ht="33" customHeight="1" x14ac:dyDescent="0.25"/>
    <row r="49" s="41" customFormat="1" ht="33" customHeight="1" x14ac:dyDescent="0.25"/>
    <row r="50" s="41" customFormat="1" ht="33" customHeight="1" x14ac:dyDescent="0.25"/>
    <row r="51" s="41" customFormat="1" ht="33" customHeight="1" x14ac:dyDescent="0.25"/>
  </sheetData>
  <mergeCells count="15">
    <mergeCell ref="A15:B15"/>
    <mergeCell ref="A16:B16"/>
    <mergeCell ref="A17:B17"/>
    <mergeCell ref="A18:B18"/>
    <mergeCell ref="A11:B11"/>
    <mergeCell ref="A12:B12"/>
    <mergeCell ref="A13:B13"/>
    <mergeCell ref="A14:B14"/>
    <mergeCell ref="A9:B9"/>
    <mergeCell ref="A10:B10"/>
    <mergeCell ref="A4:B4"/>
    <mergeCell ref="A5:B5"/>
    <mergeCell ref="A6:B6"/>
    <mergeCell ref="A7:B7"/>
    <mergeCell ref="A8:B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AJ176"/>
  <sheetViews>
    <sheetView zoomScale="78" zoomScaleNormal="78" workbookViewId="0">
      <selection activeCell="P6" sqref="P6"/>
    </sheetView>
  </sheetViews>
  <sheetFormatPr baseColWidth="10" defaultColWidth="11.42578125" defaultRowHeight="12" x14ac:dyDescent="0.2"/>
  <cols>
    <col min="1" max="1" width="9.28515625" style="48" customWidth="1"/>
    <col min="2" max="2" width="13" style="48" customWidth="1"/>
    <col min="3" max="3" width="13.28515625" style="48" customWidth="1"/>
    <col min="4" max="4" width="11.42578125" style="48" customWidth="1"/>
    <col min="5" max="5" width="12.7109375" style="45" customWidth="1"/>
    <col min="6" max="9" width="11.42578125" style="45"/>
    <col min="10" max="10" width="13.7109375" style="46" customWidth="1"/>
    <col min="11" max="11" width="11.42578125" style="46"/>
    <col min="12" max="12" width="24" style="45" customWidth="1"/>
    <col min="13" max="14" width="14.5703125" style="45" customWidth="1"/>
    <col min="15" max="15" width="1.5703125" style="45" customWidth="1"/>
    <col min="16" max="16" width="40.85546875" style="45" customWidth="1"/>
    <col min="17" max="17" width="13" style="45" bestFit="1" customWidth="1"/>
    <col min="18" max="18" width="15.140625" style="45" bestFit="1" customWidth="1"/>
    <col min="19" max="36" width="11.42578125" style="45"/>
    <col min="37" max="16384" width="11.42578125" style="48"/>
  </cols>
  <sheetData>
    <row r="1" spans="1:36" s="45" customFormat="1" x14ac:dyDescent="0.2">
      <c r="J1" s="46"/>
      <c r="K1" s="46"/>
    </row>
    <row r="2" spans="1:36" s="45" customFormat="1" x14ac:dyDescent="0.2">
      <c r="J2" s="46"/>
      <c r="K2" s="46"/>
    </row>
    <row r="3" spans="1:36" s="45" customFormat="1" x14ac:dyDescent="0.2">
      <c r="J3" s="46"/>
      <c r="K3" s="46"/>
    </row>
    <row r="4" spans="1:36" s="45" customFormat="1" x14ac:dyDescent="0.2">
      <c r="J4" s="46"/>
      <c r="K4" s="46"/>
    </row>
    <row r="5" spans="1:36" s="45" customFormat="1" x14ac:dyDescent="0.2">
      <c r="J5" s="46"/>
      <c r="K5" s="46"/>
    </row>
    <row r="6" spans="1:36" s="45" customFormat="1" x14ac:dyDescent="0.2">
      <c r="J6" s="46"/>
      <c r="K6" s="46"/>
    </row>
    <row r="7" spans="1:36" s="45" customFormat="1" x14ac:dyDescent="0.2">
      <c r="J7" s="46"/>
      <c r="K7" s="46"/>
    </row>
    <row r="8" spans="1:36" s="45" customFormat="1" x14ac:dyDescent="0.2">
      <c r="J8" s="46"/>
      <c r="K8" s="46"/>
    </row>
    <row r="9" spans="1:36" s="45" customFormat="1" x14ac:dyDescent="0.2">
      <c r="J9" s="46"/>
      <c r="K9" s="46"/>
    </row>
    <row r="10" spans="1:36" s="45" customFormat="1" x14ac:dyDescent="0.2">
      <c r="J10" s="46"/>
      <c r="K10" s="46"/>
    </row>
    <row r="11" spans="1:36" s="45" customFormat="1" ht="12" customHeight="1" x14ac:dyDescent="0.2">
      <c r="A11" s="47"/>
      <c r="J11" s="46"/>
      <c r="K11" s="46"/>
    </row>
    <row r="12" spans="1:36" x14ac:dyDescent="0.2">
      <c r="B12" s="45"/>
      <c r="C12" s="45"/>
      <c r="D12" s="45"/>
      <c r="P12" s="173" t="s">
        <v>157</v>
      </c>
      <c r="Q12" s="174"/>
    </row>
    <row r="13" spans="1:36" s="49" customFormat="1" ht="82.15" customHeight="1" thickBot="1" x14ac:dyDescent="0.3">
      <c r="A13" s="53" t="s">
        <v>126</v>
      </c>
      <c r="B13" s="53" t="s">
        <v>134</v>
      </c>
      <c r="C13" s="100" t="s">
        <v>116</v>
      </c>
      <c r="D13" s="101" t="s">
        <v>117</v>
      </c>
      <c r="E13" s="101" t="s">
        <v>118</v>
      </c>
      <c r="F13" s="101" t="s">
        <v>119</v>
      </c>
      <c r="G13" s="54" t="s">
        <v>120</v>
      </c>
      <c r="H13" s="101" t="s">
        <v>121</v>
      </c>
      <c r="I13" s="101" t="s">
        <v>161</v>
      </c>
      <c r="J13" s="64" t="s">
        <v>163</v>
      </c>
      <c r="K13" s="102" t="s">
        <v>122</v>
      </c>
      <c r="L13" s="101" t="s">
        <v>158</v>
      </c>
      <c r="M13" s="54" t="s">
        <v>155</v>
      </c>
      <c r="N13" s="103" t="s">
        <v>159</v>
      </c>
      <c r="O13" s="65"/>
      <c r="P13" s="104" t="s">
        <v>156</v>
      </c>
      <c r="Q13" s="103" t="s">
        <v>160</v>
      </c>
      <c r="R13" s="52"/>
      <c r="S13" s="52"/>
      <c r="T13" s="52"/>
      <c r="U13" s="52"/>
      <c r="V13" s="52"/>
      <c r="W13" s="52"/>
      <c r="X13" s="52"/>
      <c r="Y13" s="52"/>
      <c r="Z13" s="52"/>
      <c r="AA13" s="52"/>
      <c r="AB13" s="52"/>
      <c r="AC13" s="52"/>
      <c r="AD13" s="52"/>
      <c r="AE13" s="52"/>
      <c r="AF13" s="52"/>
      <c r="AG13" s="52"/>
      <c r="AH13" s="52"/>
      <c r="AI13" s="52"/>
      <c r="AJ13" s="52"/>
    </row>
    <row r="14" spans="1:36" s="49" customFormat="1" ht="15.75" thickTop="1" x14ac:dyDescent="0.25">
      <c r="A14" s="175">
        <v>1</v>
      </c>
      <c r="B14" s="178">
        <v>0</v>
      </c>
      <c r="C14" s="78" t="s">
        <v>123</v>
      </c>
      <c r="D14" s="79">
        <v>1</v>
      </c>
      <c r="E14" s="80">
        <v>0.9</v>
      </c>
      <c r="F14" s="81">
        <f>+B14*E14</f>
        <v>0</v>
      </c>
      <c r="G14" s="55">
        <v>0</v>
      </c>
      <c r="H14" s="92">
        <f>PV(G14,D14,,-F14)</f>
        <v>0</v>
      </c>
      <c r="I14" s="92">
        <f>+B14-H14</f>
        <v>0</v>
      </c>
      <c r="J14" s="66">
        <v>0</v>
      </c>
      <c r="K14" s="96">
        <f>+I14*J14</f>
        <v>0</v>
      </c>
      <c r="L14" s="181">
        <f t="shared" ref="L14" si="0">+K14+K15+K16</f>
        <v>0</v>
      </c>
      <c r="M14" s="184">
        <v>0</v>
      </c>
      <c r="N14" s="187">
        <f>IF(L14&gt;B14,"0",L14-M14)</f>
        <v>0</v>
      </c>
      <c r="O14" s="105"/>
      <c r="P14" s="190" t="str">
        <f>IF(L14&gt;B14,B14*95%,"")</f>
        <v/>
      </c>
      <c r="Q14" s="193">
        <f>IF(P14="",0,P14-M14)</f>
        <v>0</v>
      </c>
      <c r="R14" s="62"/>
      <c r="S14" s="52"/>
      <c r="T14" s="52"/>
      <c r="U14" s="52"/>
      <c r="V14" s="52"/>
      <c r="W14" s="52"/>
      <c r="X14" s="52"/>
      <c r="Y14" s="52"/>
      <c r="Z14" s="52"/>
      <c r="AA14" s="52"/>
      <c r="AB14" s="52"/>
      <c r="AC14" s="52"/>
      <c r="AD14" s="52"/>
      <c r="AE14" s="52"/>
      <c r="AF14" s="52"/>
      <c r="AG14" s="52"/>
      <c r="AH14" s="52"/>
      <c r="AI14" s="52"/>
      <c r="AJ14" s="52"/>
    </row>
    <row r="15" spans="1:36" s="49" customFormat="1" ht="15" x14ac:dyDescent="0.25">
      <c r="A15" s="176"/>
      <c r="B15" s="179"/>
      <c r="C15" s="82" t="s">
        <v>124</v>
      </c>
      <c r="D15" s="83">
        <v>2</v>
      </c>
      <c r="E15" s="84">
        <v>0.8</v>
      </c>
      <c r="F15" s="85">
        <f>+B14*E15</f>
        <v>0</v>
      </c>
      <c r="G15" s="50">
        <v>0</v>
      </c>
      <c r="H15" s="93">
        <f t="shared" ref="H15:H78" si="1">PV(G15,D15,,-F15)</f>
        <v>0</v>
      </c>
      <c r="I15" s="93">
        <f>+B14-H15</f>
        <v>0</v>
      </c>
      <c r="J15" s="67">
        <v>0</v>
      </c>
      <c r="K15" s="97">
        <f t="shared" ref="K15:K16" si="2">+I15*J15</f>
        <v>0</v>
      </c>
      <c r="L15" s="182"/>
      <c r="M15" s="185"/>
      <c r="N15" s="188"/>
      <c r="O15" s="106"/>
      <c r="P15" s="191"/>
      <c r="Q15" s="194"/>
      <c r="R15" s="52"/>
      <c r="S15" s="52"/>
      <c r="T15" s="52"/>
      <c r="U15" s="52"/>
      <c r="V15" s="52"/>
      <c r="W15" s="52"/>
      <c r="X15" s="52"/>
      <c r="Y15" s="52"/>
      <c r="Z15" s="52"/>
      <c r="AA15" s="52"/>
      <c r="AB15" s="52"/>
      <c r="AC15" s="52"/>
      <c r="AD15" s="52"/>
      <c r="AE15" s="52"/>
      <c r="AF15" s="52"/>
      <c r="AG15" s="52"/>
      <c r="AH15" s="52"/>
      <c r="AI15" s="52"/>
      <c r="AJ15" s="52"/>
    </row>
    <row r="16" spans="1:36" s="49" customFormat="1" ht="15.75" thickBot="1" x14ac:dyDescent="0.3">
      <c r="A16" s="177"/>
      <c r="B16" s="180"/>
      <c r="C16" s="86" t="s">
        <v>125</v>
      </c>
      <c r="D16" s="87">
        <v>3</v>
      </c>
      <c r="E16" s="88">
        <v>0.2</v>
      </c>
      <c r="F16" s="89">
        <f>+B14*E16</f>
        <v>0</v>
      </c>
      <c r="G16" s="51">
        <v>0</v>
      </c>
      <c r="H16" s="94">
        <f t="shared" si="1"/>
        <v>0</v>
      </c>
      <c r="I16" s="94">
        <f>+B14-H16</f>
        <v>0</v>
      </c>
      <c r="J16" s="68">
        <v>0</v>
      </c>
      <c r="K16" s="98">
        <f t="shared" si="2"/>
        <v>0</v>
      </c>
      <c r="L16" s="183"/>
      <c r="M16" s="186"/>
      <c r="N16" s="189"/>
      <c r="O16" s="106"/>
      <c r="P16" s="192"/>
      <c r="Q16" s="195"/>
      <c r="R16" s="52"/>
      <c r="S16" s="52"/>
      <c r="T16" s="52"/>
      <c r="U16" s="52"/>
      <c r="V16" s="52"/>
      <c r="W16" s="52"/>
      <c r="X16" s="52"/>
      <c r="Y16" s="52"/>
      <c r="Z16" s="52"/>
      <c r="AA16" s="52"/>
      <c r="AB16" s="52"/>
      <c r="AC16" s="52"/>
      <c r="AD16" s="52"/>
      <c r="AE16" s="52"/>
      <c r="AF16" s="52"/>
      <c r="AG16" s="52"/>
      <c r="AH16" s="52"/>
      <c r="AI16" s="52"/>
      <c r="AJ16" s="52"/>
    </row>
    <row r="17" spans="1:36" s="49" customFormat="1" ht="15.75" thickTop="1" x14ac:dyDescent="0.25">
      <c r="A17" s="196">
        <v>2</v>
      </c>
      <c r="B17" s="199">
        <v>0</v>
      </c>
      <c r="C17" s="78" t="s">
        <v>123</v>
      </c>
      <c r="D17" s="79">
        <v>1</v>
      </c>
      <c r="E17" s="80">
        <v>0.9</v>
      </c>
      <c r="F17" s="81">
        <f>+E17*B17</f>
        <v>0</v>
      </c>
      <c r="G17" s="55">
        <v>0</v>
      </c>
      <c r="H17" s="92">
        <f t="shared" si="1"/>
        <v>0</v>
      </c>
      <c r="I17" s="92">
        <f t="shared" ref="I17" si="3">+B17-H17</f>
        <v>0</v>
      </c>
      <c r="J17" s="66">
        <v>0</v>
      </c>
      <c r="K17" s="96">
        <f>+I17*J17</f>
        <v>0</v>
      </c>
      <c r="L17" s="181">
        <f>+K17+K18+K19</f>
        <v>0</v>
      </c>
      <c r="M17" s="184">
        <v>0</v>
      </c>
      <c r="N17" s="187">
        <f>IF(L17&gt;B17,"0",L17-M17)</f>
        <v>0</v>
      </c>
      <c r="O17" s="106"/>
      <c r="P17" s="190" t="str">
        <f>IF(L17&gt;B17,B17*95%,"")</f>
        <v/>
      </c>
      <c r="Q17" s="193">
        <f>ROUND(IF(P17="",0,P17-M17),0)</f>
        <v>0</v>
      </c>
      <c r="R17" s="52"/>
      <c r="S17" s="52"/>
      <c r="T17" s="52"/>
      <c r="U17" s="52"/>
      <c r="V17" s="52"/>
      <c r="W17" s="52"/>
      <c r="X17" s="52"/>
      <c r="Y17" s="52"/>
      <c r="Z17" s="52"/>
      <c r="AA17" s="52"/>
      <c r="AB17" s="52"/>
      <c r="AC17" s="52"/>
      <c r="AD17" s="52"/>
      <c r="AE17" s="52"/>
      <c r="AF17" s="52"/>
      <c r="AG17" s="52"/>
      <c r="AH17" s="52"/>
      <c r="AI17" s="52"/>
      <c r="AJ17" s="52"/>
    </row>
    <row r="18" spans="1:36" s="49" customFormat="1" ht="15" x14ac:dyDescent="0.25">
      <c r="A18" s="197"/>
      <c r="B18" s="200"/>
      <c r="C18" s="82" t="s">
        <v>124</v>
      </c>
      <c r="D18" s="83">
        <v>2</v>
      </c>
      <c r="E18" s="84">
        <v>0.8</v>
      </c>
      <c r="F18" s="85">
        <f>+E18*B17</f>
        <v>0</v>
      </c>
      <c r="G18" s="50">
        <v>0</v>
      </c>
      <c r="H18" s="93">
        <f t="shared" si="1"/>
        <v>0</v>
      </c>
      <c r="I18" s="93">
        <f t="shared" ref="I18" si="4">+B17-H18</f>
        <v>0</v>
      </c>
      <c r="J18" s="67">
        <v>0</v>
      </c>
      <c r="K18" s="97">
        <f t="shared" ref="K18:K81" si="5">+I18*J18</f>
        <v>0</v>
      </c>
      <c r="L18" s="182"/>
      <c r="M18" s="185"/>
      <c r="N18" s="188"/>
      <c r="O18" s="106"/>
      <c r="P18" s="191"/>
      <c r="Q18" s="194"/>
      <c r="R18" s="52"/>
      <c r="S18" s="52"/>
      <c r="T18" s="52"/>
      <c r="U18" s="52"/>
      <c r="V18" s="52"/>
      <c r="W18" s="52"/>
      <c r="X18" s="52"/>
      <c r="Y18" s="52"/>
      <c r="Z18" s="52"/>
      <c r="AA18" s="52"/>
      <c r="AB18" s="52"/>
      <c r="AC18" s="52"/>
      <c r="AD18" s="52"/>
      <c r="AE18" s="52"/>
      <c r="AF18" s="52"/>
      <c r="AG18" s="52"/>
      <c r="AH18" s="52"/>
      <c r="AI18" s="52"/>
      <c r="AJ18" s="52"/>
    </row>
    <row r="19" spans="1:36" s="49" customFormat="1" ht="15.75" thickBot="1" x14ac:dyDescent="0.3">
      <c r="A19" s="198"/>
      <c r="B19" s="201"/>
      <c r="C19" s="86" t="s">
        <v>125</v>
      </c>
      <c r="D19" s="87">
        <v>3</v>
      </c>
      <c r="E19" s="88">
        <v>0.2</v>
      </c>
      <c r="F19" s="89">
        <f>+E19*B17</f>
        <v>0</v>
      </c>
      <c r="G19" s="51">
        <v>0</v>
      </c>
      <c r="H19" s="94">
        <f t="shared" si="1"/>
        <v>0</v>
      </c>
      <c r="I19" s="94">
        <f t="shared" ref="I19" si="6">+B17-H19</f>
        <v>0</v>
      </c>
      <c r="J19" s="68">
        <v>0</v>
      </c>
      <c r="K19" s="98">
        <f t="shared" si="5"/>
        <v>0</v>
      </c>
      <c r="L19" s="183"/>
      <c r="M19" s="186"/>
      <c r="N19" s="189"/>
      <c r="O19" s="106"/>
      <c r="P19" s="192"/>
      <c r="Q19" s="195"/>
      <c r="R19" s="52"/>
      <c r="S19" s="52"/>
      <c r="T19" s="52"/>
      <c r="U19" s="52"/>
      <c r="V19" s="52"/>
      <c r="W19" s="52"/>
      <c r="X19" s="52"/>
      <c r="Y19" s="52"/>
      <c r="Z19" s="52"/>
      <c r="AA19" s="52"/>
      <c r="AB19" s="52"/>
      <c r="AC19" s="52"/>
      <c r="AD19" s="52"/>
      <c r="AE19" s="52"/>
      <c r="AF19" s="52"/>
      <c r="AG19" s="52"/>
      <c r="AH19" s="52"/>
      <c r="AI19" s="52"/>
      <c r="AJ19" s="52"/>
    </row>
    <row r="20" spans="1:36" s="49" customFormat="1" ht="15.75" thickTop="1" x14ac:dyDescent="0.25">
      <c r="A20" s="196">
        <v>3</v>
      </c>
      <c r="B20" s="199">
        <v>0</v>
      </c>
      <c r="C20" s="78" t="s">
        <v>123</v>
      </c>
      <c r="D20" s="79">
        <v>1</v>
      </c>
      <c r="E20" s="80">
        <v>0.9</v>
      </c>
      <c r="F20" s="81">
        <f t="shared" ref="F20" si="7">+E20*B20</f>
        <v>0</v>
      </c>
      <c r="G20" s="55">
        <v>0</v>
      </c>
      <c r="H20" s="92">
        <f t="shared" si="1"/>
        <v>0</v>
      </c>
      <c r="I20" s="92">
        <f t="shared" ref="I20" si="8">+B20-H20</f>
        <v>0</v>
      </c>
      <c r="J20" s="66">
        <v>0</v>
      </c>
      <c r="K20" s="96">
        <f t="shared" si="5"/>
        <v>0</v>
      </c>
      <c r="L20" s="181">
        <f t="shared" ref="L20" si="9">+K20+K21+K22</f>
        <v>0</v>
      </c>
      <c r="M20" s="184">
        <v>0</v>
      </c>
      <c r="N20" s="187">
        <f t="shared" ref="N20" si="10">IF(L20&gt;B20,"0",L20-M20)</f>
        <v>0</v>
      </c>
      <c r="O20" s="106"/>
      <c r="P20" s="190" t="str">
        <f t="shared" ref="P20" si="11">IF(L20&gt;B20,B20*95%,"")</f>
        <v/>
      </c>
      <c r="Q20" s="193">
        <f t="shared" ref="Q20" si="12">ROUND(IF(P20="",0,P20-M20),0)</f>
        <v>0</v>
      </c>
      <c r="R20" s="52"/>
      <c r="S20" s="52"/>
      <c r="T20" s="52"/>
      <c r="U20" s="52"/>
      <c r="V20" s="52"/>
      <c r="W20" s="52"/>
      <c r="X20" s="52"/>
      <c r="Y20" s="52"/>
      <c r="Z20" s="52"/>
      <c r="AA20" s="52"/>
      <c r="AB20" s="52"/>
      <c r="AC20" s="52"/>
      <c r="AD20" s="52"/>
      <c r="AE20" s="52"/>
      <c r="AF20" s="52"/>
      <c r="AG20" s="52"/>
      <c r="AH20" s="52"/>
      <c r="AI20" s="52"/>
      <c r="AJ20" s="52"/>
    </row>
    <row r="21" spans="1:36" s="49" customFormat="1" ht="15" x14ac:dyDescent="0.25">
      <c r="A21" s="197"/>
      <c r="B21" s="200"/>
      <c r="C21" s="82" t="s">
        <v>124</v>
      </c>
      <c r="D21" s="83">
        <v>2</v>
      </c>
      <c r="E21" s="84">
        <v>0.8</v>
      </c>
      <c r="F21" s="85">
        <f t="shared" ref="F21" si="13">+E21*B20</f>
        <v>0</v>
      </c>
      <c r="G21" s="50">
        <v>0</v>
      </c>
      <c r="H21" s="93">
        <f t="shared" si="1"/>
        <v>0</v>
      </c>
      <c r="I21" s="93">
        <f t="shared" ref="I21" si="14">+B20-H21</f>
        <v>0</v>
      </c>
      <c r="J21" s="67">
        <v>0</v>
      </c>
      <c r="K21" s="97">
        <f t="shared" si="5"/>
        <v>0</v>
      </c>
      <c r="L21" s="182"/>
      <c r="M21" s="185"/>
      <c r="N21" s="188"/>
      <c r="O21" s="106"/>
      <c r="P21" s="191"/>
      <c r="Q21" s="194"/>
      <c r="R21" s="52"/>
      <c r="S21" s="63"/>
      <c r="T21" s="52"/>
      <c r="U21" s="52"/>
      <c r="V21" s="52"/>
      <c r="W21" s="52"/>
      <c r="X21" s="52"/>
      <c r="Y21" s="52"/>
      <c r="Z21" s="52"/>
      <c r="AA21" s="52"/>
      <c r="AB21" s="52"/>
      <c r="AC21" s="52"/>
      <c r="AD21" s="52"/>
      <c r="AE21" s="52"/>
      <c r="AF21" s="52"/>
      <c r="AG21" s="52"/>
      <c r="AH21" s="52"/>
      <c r="AI21" s="52"/>
      <c r="AJ21" s="52"/>
    </row>
    <row r="22" spans="1:36" s="49" customFormat="1" ht="15.75" thickBot="1" x14ac:dyDescent="0.3">
      <c r="A22" s="198"/>
      <c r="B22" s="201"/>
      <c r="C22" s="86" t="s">
        <v>125</v>
      </c>
      <c r="D22" s="87">
        <v>3</v>
      </c>
      <c r="E22" s="88">
        <v>0.2</v>
      </c>
      <c r="F22" s="89">
        <f t="shared" ref="F22" si="15">+E22*B20</f>
        <v>0</v>
      </c>
      <c r="G22" s="51">
        <v>0</v>
      </c>
      <c r="H22" s="94">
        <f t="shared" si="1"/>
        <v>0</v>
      </c>
      <c r="I22" s="94">
        <f t="shared" ref="I22" si="16">+B20-H22</f>
        <v>0</v>
      </c>
      <c r="J22" s="68">
        <v>0</v>
      </c>
      <c r="K22" s="98">
        <f t="shared" si="5"/>
        <v>0</v>
      </c>
      <c r="L22" s="183"/>
      <c r="M22" s="186"/>
      <c r="N22" s="189"/>
      <c r="O22" s="106"/>
      <c r="P22" s="192"/>
      <c r="Q22" s="195"/>
      <c r="R22" s="52"/>
      <c r="S22" s="52"/>
      <c r="T22" s="52"/>
      <c r="U22" s="52"/>
      <c r="V22" s="52"/>
      <c r="W22" s="52"/>
      <c r="X22" s="52"/>
      <c r="Y22" s="52"/>
      <c r="Z22" s="52"/>
      <c r="AA22" s="52"/>
      <c r="AB22" s="52"/>
      <c r="AC22" s="52"/>
      <c r="AD22" s="52"/>
      <c r="AE22" s="52"/>
      <c r="AF22" s="52"/>
      <c r="AG22" s="52"/>
      <c r="AH22" s="52"/>
      <c r="AI22" s="52"/>
      <c r="AJ22" s="52"/>
    </row>
    <row r="23" spans="1:36" s="49" customFormat="1" ht="15.75" thickTop="1" x14ac:dyDescent="0.25">
      <c r="A23" s="196">
        <v>4</v>
      </c>
      <c r="B23" s="199">
        <v>0</v>
      </c>
      <c r="C23" s="78" t="s">
        <v>123</v>
      </c>
      <c r="D23" s="79">
        <v>1</v>
      </c>
      <c r="E23" s="80">
        <v>0.9</v>
      </c>
      <c r="F23" s="81">
        <f t="shared" ref="F23" si="17">+E23*B23</f>
        <v>0</v>
      </c>
      <c r="G23" s="55">
        <v>0</v>
      </c>
      <c r="H23" s="92">
        <f>PV(G23,D23,,-F23)</f>
        <v>0</v>
      </c>
      <c r="I23" s="92">
        <f t="shared" ref="I23" si="18">+B23-H23</f>
        <v>0</v>
      </c>
      <c r="J23" s="66">
        <v>0</v>
      </c>
      <c r="K23" s="96">
        <f t="shared" si="5"/>
        <v>0</v>
      </c>
      <c r="L23" s="181">
        <f t="shared" ref="L23" si="19">+K23+K24+K25</f>
        <v>0</v>
      </c>
      <c r="M23" s="184">
        <v>0</v>
      </c>
      <c r="N23" s="187">
        <f t="shared" ref="N23" si="20">IF(L23&gt;B23,"0",L23-M23)</f>
        <v>0</v>
      </c>
      <c r="O23" s="106"/>
      <c r="P23" s="190" t="str">
        <f t="shared" ref="P23" si="21">IF(L23&gt;B23,B23*95%,"")</f>
        <v/>
      </c>
      <c r="Q23" s="193">
        <f t="shared" ref="Q23" si="22">ROUND(IF(P23="",0,P23-M23),0)</f>
        <v>0</v>
      </c>
      <c r="R23" s="52"/>
      <c r="S23" s="52"/>
      <c r="T23" s="52"/>
      <c r="U23" s="52"/>
      <c r="V23" s="52"/>
      <c r="W23" s="52"/>
      <c r="X23" s="52"/>
      <c r="Y23" s="52"/>
      <c r="Z23" s="52"/>
      <c r="AA23" s="52"/>
      <c r="AB23" s="52"/>
      <c r="AC23" s="52"/>
      <c r="AD23" s="52"/>
      <c r="AE23" s="52"/>
      <c r="AF23" s="52"/>
      <c r="AG23" s="52"/>
      <c r="AH23" s="52"/>
      <c r="AI23" s="52"/>
      <c r="AJ23" s="52"/>
    </row>
    <row r="24" spans="1:36" s="49" customFormat="1" ht="15" x14ac:dyDescent="0.25">
      <c r="A24" s="197"/>
      <c r="B24" s="200"/>
      <c r="C24" s="82" t="s">
        <v>124</v>
      </c>
      <c r="D24" s="83">
        <v>2</v>
      </c>
      <c r="E24" s="84">
        <v>0.8</v>
      </c>
      <c r="F24" s="85">
        <f t="shared" ref="F24" si="23">+E24*B23</f>
        <v>0</v>
      </c>
      <c r="G24" s="50">
        <v>0</v>
      </c>
      <c r="H24" s="93">
        <f t="shared" si="1"/>
        <v>0</v>
      </c>
      <c r="I24" s="93">
        <f t="shared" ref="I24" si="24">+B23-H24</f>
        <v>0</v>
      </c>
      <c r="J24" s="67">
        <v>0</v>
      </c>
      <c r="K24" s="97">
        <f t="shared" si="5"/>
        <v>0</v>
      </c>
      <c r="L24" s="182"/>
      <c r="M24" s="185"/>
      <c r="N24" s="188"/>
      <c r="O24" s="106"/>
      <c r="P24" s="191"/>
      <c r="Q24" s="194"/>
      <c r="R24" s="52"/>
      <c r="S24" s="52"/>
      <c r="T24" s="52"/>
      <c r="U24" s="52"/>
      <c r="V24" s="52"/>
      <c r="W24" s="52"/>
      <c r="X24" s="52"/>
      <c r="Y24" s="52"/>
      <c r="Z24" s="52"/>
      <c r="AA24" s="52"/>
      <c r="AB24" s="52"/>
      <c r="AC24" s="52"/>
      <c r="AD24" s="52"/>
      <c r="AE24" s="52"/>
      <c r="AF24" s="52"/>
      <c r="AG24" s="52"/>
      <c r="AH24" s="52"/>
      <c r="AI24" s="52"/>
      <c r="AJ24" s="52"/>
    </row>
    <row r="25" spans="1:36" s="49" customFormat="1" ht="15.75" thickBot="1" x14ac:dyDescent="0.3">
      <c r="A25" s="198"/>
      <c r="B25" s="201"/>
      <c r="C25" s="86" t="s">
        <v>125</v>
      </c>
      <c r="D25" s="87">
        <v>3</v>
      </c>
      <c r="E25" s="88">
        <v>0.2</v>
      </c>
      <c r="F25" s="89">
        <f t="shared" ref="F25" si="25">+E25*B23</f>
        <v>0</v>
      </c>
      <c r="G25" s="51">
        <v>0</v>
      </c>
      <c r="H25" s="94">
        <f t="shared" si="1"/>
        <v>0</v>
      </c>
      <c r="I25" s="94">
        <f t="shared" ref="I25" si="26">+B23-H25</f>
        <v>0</v>
      </c>
      <c r="J25" s="68">
        <v>0</v>
      </c>
      <c r="K25" s="98">
        <f t="shared" si="5"/>
        <v>0</v>
      </c>
      <c r="L25" s="183"/>
      <c r="M25" s="186"/>
      <c r="N25" s="189"/>
      <c r="O25" s="106"/>
      <c r="P25" s="192"/>
      <c r="Q25" s="195"/>
      <c r="R25" s="52"/>
      <c r="S25" s="52"/>
      <c r="T25" s="52"/>
      <c r="U25" s="52"/>
      <c r="V25" s="52"/>
      <c r="W25" s="52"/>
      <c r="X25" s="52"/>
      <c r="Y25" s="52"/>
      <c r="Z25" s="52"/>
      <c r="AA25" s="52"/>
      <c r="AB25" s="52"/>
      <c r="AC25" s="52"/>
      <c r="AD25" s="52"/>
      <c r="AE25" s="52"/>
      <c r="AF25" s="52"/>
      <c r="AG25" s="52"/>
      <c r="AH25" s="52"/>
      <c r="AI25" s="52"/>
      <c r="AJ25" s="52"/>
    </row>
    <row r="26" spans="1:36" s="49" customFormat="1" ht="15.75" thickTop="1" x14ac:dyDescent="0.25">
      <c r="A26" s="196">
        <v>5</v>
      </c>
      <c r="B26" s="199">
        <v>0</v>
      </c>
      <c r="C26" s="78" t="s">
        <v>123</v>
      </c>
      <c r="D26" s="79">
        <v>1</v>
      </c>
      <c r="E26" s="80">
        <v>0.9</v>
      </c>
      <c r="F26" s="81">
        <f t="shared" ref="F26" si="27">+E26*B26</f>
        <v>0</v>
      </c>
      <c r="G26" s="55">
        <v>0</v>
      </c>
      <c r="H26" s="92">
        <f t="shared" si="1"/>
        <v>0</v>
      </c>
      <c r="I26" s="92">
        <f t="shared" ref="I26" si="28">+B26-H26</f>
        <v>0</v>
      </c>
      <c r="J26" s="66">
        <v>0</v>
      </c>
      <c r="K26" s="96">
        <f t="shared" si="5"/>
        <v>0</v>
      </c>
      <c r="L26" s="181">
        <f t="shared" ref="L26" si="29">+K26+K27+K28</f>
        <v>0</v>
      </c>
      <c r="M26" s="184">
        <v>0</v>
      </c>
      <c r="N26" s="187">
        <f t="shared" ref="N26" si="30">IF(L26&gt;B26,"0",L26-M26)</f>
        <v>0</v>
      </c>
      <c r="O26" s="106"/>
      <c r="P26" s="190" t="str">
        <f t="shared" ref="P26" si="31">IF(L26&gt;B26,B26*95%,"")</f>
        <v/>
      </c>
      <c r="Q26" s="193">
        <f t="shared" ref="Q26" si="32">ROUND(IF(P26="",0,P26-M26),0)</f>
        <v>0</v>
      </c>
      <c r="R26" s="52"/>
      <c r="S26" s="52"/>
      <c r="T26" s="52"/>
      <c r="U26" s="52"/>
      <c r="V26" s="52"/>
      <c r="W26" s="52"/>
      <c r="X26" s="52"/>
      <c r="Y26" s="52"/>
      <c r="Z26" s="52"/>
      <c r="AA26" s="52"/>
      <c r="AB26" s="52"/>
      <c r="AC26" s="52"/>
      <c r="AD26" s="52"/>
      <c r="AE26" s="52"/>
      <c r="AF26" s="52"/>
      <c r="AG26" s="52"/>
      <c r="AH26" s="52"/>
      <c r="AI26" s="52"/>
      <c r="AJ26" s="52"/>
    </row>
    <row r="27" spans="1:36" s="49" customFormat="1" ht="15" x14ac:dyDescent="0.25">
      <c r="A27" s="197"/>
      <c r="B27" s="200"/>
      <c r="C27" s="82" t="s">
        <v>124</v>
      </c>
      <c r="D27" s="83">
        <v>2</v>
      </c>
      <c r="E27" s="84">
        <v>0.8</v>
      </c>
      <c r="F27" s="85">
        <f t="shared" ref="F27" si="33">+E27*B26</f>
        <v>0</v>
      </c>
      <c r="G27" s="50">
        <v>0</v>
      </c>
      <c r="H27" s="93">
        <f t="shared" si="1"/>
        <v>0</v>
      </c>
      <c r="I27" s="93">
        <f t="shared" ref="I27" si="34">+B26-H27</f>
        <v>0</v>
      </c>
      <c r="J27" s="67">
        <v>0</v>
      </c>
      <c r="K27" s="97">
        <f t="shared" si="5"/>
        <v>0</v>
      </c>
      <c r="L27" s="182"/>
      <c r="M27" s="185"/>
      <c r="N27" s="188"/>
      <c r="O27" s="106"/>
      <c r="P27" s="191"/>
      <c r="Q27" s="194"/>
      <c r="R27" s="52"/>
      <c r="S27" s="52"/>
      <c r="T27" s="52"/>
      <c r="U27" s="52"/>
      <c r="V27" s="52"/>
      <c r="W27" s="52"/>
      <c r="X27" s="52"/>
      <c r="Y27" s="52"/>
      <c r="Z27" s="52"/>
      <c r="AA27" s="52"/>
      <c r="AB27" s="52"/>
      <c r="AC27" s="52"/>
      <c r="AD27" s="52"/>
      <c r="AE27" s="52"/>
      <c r="AF27" s="52"/>
      <c r="AG27" s="52"/>
      <c r="AH27" s="52"/>
      <c r="AI27" s="52"/>
      <c r="AJ27" s="52"/>
    </row>
    <row r="28" spans="1:36" s="49" customFormat="1" ht="15.75" thickBot="1" x14ac:dyDescent="0.3">
      <c r="A28" s="198"/>
      <c r="B28" s="201"/>
      <c r="C28" s="86" t="s">
        <v>125</v>
      </c>
      <c r="D28" s="87">
        <v>3</v>
      </c>
      <c r="E28" s="88">
        <v>0.2</v>
      </c>
      <c r="F28" s="89">
        <f t="shared" ref="F28" si="35">+E28*B26</f>
        <v>0</v>
      </c>
      <c r="G28" s="51">
        <v>0</v>
      </c>
      <c r="H28" s="94">
        <f t="shared" si="1"/>
        <v>0</v>
      </c>
      <c r="I28" s="94">
        <f t="shared" ref="I28" si="36">+B26-H28</f>
        <v>0</v>
      </c>
      <c r="J28" s="68">
        <v>0</v>
      </c>
      <c r="K28" s="98">
        <f t="shared" si="5"/>
        <v>0</v>
      </c>
      <c r="L28" s="183"/>
      <c r="M28" s="186"/>
      <c r="N28" s="189"/>
      <c r="O28" s="106"/>
      <c r="P28" s="192"/>
      <c r="Q28" s="195"/>
      <c r="R28" s="52"/>
      <c r="S28" s="52"/>
      <c r="T28" s="52"/>
      <c r="U28" s="52"/>
      <c r="V28" s="52"/>
      <c r="W28" s="52"/>
      <c r="X28" s="52"/>
      <c r="Y28" s="52"/>
      <c r="Z28" s="52"/>
      <c r="AA28" s="52"/>
      <c r="AB28" s="52"/>
      <c r="AC28" s="52"/>
      <c r="AD28" s="52"/>
      <c r="AE28" s="52"/>
      <c r="AF28" s="52"/>
      <c r="AG28" s="52"/>
      <c r="AH28" s="52"/>
      <c r="AI28" s="52"/>
      <c r="AJ28" s="52"/>
    </row>
    <row r="29" spans="1:36" s="49" customFormat="1" ht="15.75" thickTop="1" x14ac:dyDescent="0.25">
      <c r="A29" s="196">
        <v>6</v>
      </c>
      <c r="B29" s="199">
        <v>0</v>
      </c>
      <c r="C29" s="78" t="s">
        <v>123</v>
      </c>
      <c r="D29" s="79">
        <v>1</v>
      </c>
      <c r="E29" s="80">
        <v>0.9</v>
      </c>
      <c r="F29" s="81">
        <f t="shared" ref="F29" si="37">+E29*B29</f>
        <v>0</v>
      </c>
      <c r="G29" s="55">
        <v>0</v>
      </c>
      <c r="H29" s="92">
        <f t="shared" si="1"/>
        <v>0</v>
      </c>
      <c r="I29" s="92">
        <f t="shared" ref="I29" si="38">+B29-H29</f>
        <v>0</v>
      </c>
      <c r="J29" s="66">
        <v>0</v>
      </c>
      <c r="K29" s="96">
        <f t="shared" si="5"/>
        <v>0</v>
      </c>
      <c r="L29" s="181">
        <f t="shared" ref="L29" si="39">+K29+K30+K31</f>
        <v>0</v>
      </c>
      <c r="M29" s="184">
        <v>0</v>
      </c>
      <c r="N29" s="187">
        <f t="shared" ref="N29" si="40">IF(L29&gt;B29,"0",L29-M29)</f>
        <v>0</v>
      </c>
      <c r="O29" s="106"/>
      <c r="P29" s="190" t="str">
        <f t="shared" ref="P29" si="41">IF(L29&gt;B29,B29*95%,"")</f>
        <v/>
      </c>
      <c r="Q29" s="193">
        <f t="shared" ref="Q29" si="42">ROUND(IF(P29="",0,P29-M29),0)</f>
        <v>0</v>
      </c>
      <c r="R29" s="52"/>
      <c r="S29" s="52"/>
      <c r="T29" s="52"/>
      <c r="U29" s="52"/>
      <c r="V29" s="52"/>
      <c r="W29" s="52"/>
      <c r="X29" s="52"/>
      <c r="Y29" s="52"/>
      <c r="Z29" s="52"/>
      <c r="AA29" s="52"/>
      <c r="AB29" s="52"/>
      <c r="AC29" s="52"/>
      <c r="AD29" s="52"/>
      <c r="AE29" s="52"/>
      <c r="AF29" s="52"/>
      <c r="AG29" s="52"/>
      <c r="AH29" s="52"/>
      <c r="AI29" s="52"/>
      <c r="AJ29" s="52"/>
    </row>
    <row r="30" spans="1:36" s="49" customFormat="1" ht="15" x14ac:dyDescent="0.25">
      <c r="A30" s="197"/>
      <c r="B30" s="200"/>
      <c r="C30" s="82" t="s">
        <v>124</v>
      </c>
      <c r="D30" s="83">
        <v>2</v>
      </c>
      <c r="E30" s="84">
        <v>0.8</v>
      </c>
      <c r="F30" s="85">
        <f t="shared" ref="F30" si="43">+E30*B29</f>
        <v>0</v>
      </c>
      <c r="G30" s="50">
        <v>0</v>
      </c>
      <c r="H30" s="93">
        <f t="shared" si="1"/>
        <v>0</v>
      </c>
      <c r="I30" s="93">
        <f t="shared" ref="I30" si="44">+B29-H30</f>
        <v>0</v>
      </c>
      <c r="J30" s="67">
        <v>0</v>
      </c>
      <c r="K30" s="97">
        <f t="shared" si="5"/>
        <v>0</v>
      </c>
      <c r="L30" s="182"/>
      <c r="M30" s="185"/>
      <c r="N30" s="188"/>
      <c r="O30" s="106"/>
      <c r="P30" s="191"/>
      <c r="Q30" s="194"/>
      <c r="R30" s="52"/>
      <c r="S30" s="52"/>
      <c r="T30" s="52"/>
      <c r="U30" s="52"/>
      <c r="V30" s="52"/>
      <c r="W30" s="52"/>
      <c r="X30" s="52"/>
      <c r="Y30" s="52"/>
      <c r="Z30" s="52"/>
      <c r="AA30" s="52"/>
      <c r="AB30" s="52"/>
      <c r="AC30" s="52"/>
      <c r="AD30" s="52"/>
      <c r="AE30" s="52"/>
      <c r="AF30" s="52"/>
      <c r="AG30" s="52"/>
      <c r="AH30" s="52"/>
      <c r="AI30" s="52"/>
      <c r="AJ30" s="52"/>
    </row>
    <row r="31" spans="1:36" s="49" customFormat="1" ht="15.75" thickBot="1" x14ac:dyDescent="0.3">
      <c r="A31" s="198"/>
      <c r="B31" s="201"/>
      <c r="C31" s="86" t="s">
        <v>125</v>
      </c>
      <c r="D31" s="87">
        <v>3</v>
      </c>
      <c r="E31" s="88">
        <v>0.2</v>
      </c>
      <c r="F31" s="89">
        <f t="shared" ref="F31" si="45">+E31*B29</f>
        <v>0</v>
      </c>
      <c r="G31" s="51">
        <v>0</v>
      </c>
      <c r="H31" s="94">
        <f t="shared" si="1"/>
        <v>0</v>
      </c>
      <c r="I31" s="94">
        <f t="shared" ref="I31" si="46">+B29-H31</f>
        <v>0</v>
      </c>
      <c r="J31" s="68">
        <v>0</v>
      </c>
      <c r="K31" s="98">
        <f t="shared" si="5"/>
        <v>0</v>
      </c>
      <c r="L31" s="183"/>
      <c r="M31" s="186"/>
      <c r="N31" s="189"/>
      <c r="O31" s="106"/>
      <c r="P31" s="192"/>
      <c r="Q31" s="195"/>
      <c r="R31" s="52"/>
      <c r="S31" s="52"/>
      <c r="T31" s="52"/>
      <c r="U31" s="52"/>
      <c r="V31" s="52"/>
      <c r="W31" s="52"/>
      <c r="X31" s="52"/>
      <c r="Y31" s="52"/>
      <c r="Z31" s="52"/>
      <c r="AA31" s="52"/>
      <c r="AB31" s="52"/>
      <c r="AC31" s="52"/>
      <c r="AD31" s="52"/>
      <c r="AE31" s="52"/>
      <c r="AF31" s="52"/>
      <c r="AG31" s="52"/>
      <c r="AH31" s="52"/>
      <c r="AI31" s="52"/>
      <c r="AJ31" s="52"/>
    </row>
    <row r="32" spans="1:36" s="49" customFormat="1" ht="15.75" thickTop="1" x14ac:dyDescent="0.25">
      <c r="A32" s="196">
        <v>7</v>
      </c>
      <c r="B32" s="199">
        <v>0</v>
      </c>
      <c r="C32" s="78" t="s">
        <v>123</v>
      </c>
      <c r="D32" s="79">
        <v>1</v>
      </c>
      <c r="E32" s="80">
        <v>0.9</v>
      </c>
      <c r="F32" s="81">
        <f t="shared" ref="F32" si="47">+E32*B32</f>
        <v>0</v>
      </c>
      <c r="G32" s="55">
        <v>0</v>
      </c>
      <c r="H32" s="92">
        <f t="shared" si="1"/>
        <v>0</v>
      </c>
      <c r="I32" s="92">
        <f t="shared" ref="I32" si="48">+B32-H32</f>
        <v>0</v>
      </c>
      <c r="J32" s="66">
        <v>0</v>
      </c>
      <c r="K32" s="96">
        <f t="shared" si="5"/>
        <v>0</v>
      </c>
      <c r="L32" s="181">
        <f t="shared" ref="L32" si="49">+K32+K33+K34</f>
        <v>0</v>
      </c>
      <c r="M32" s="184">
        <v>0</v>
      </c>
      <c r="N32" s="187">
        <f t="shared" ref="N32" si="50">IF(L32&gt;B32,"0",L32-M32)</f>
        <v>0</v>
      </c>
      <c r="O32" s="106"/>
      <c r="P32" s="190" t="str">
        <f t="shared" ref="P32" si="51">IF(L32&gt;B32,B32*95%,"")</f>
        <v/>
      </c>
      <c r="Q32" s="193">
        <f t="shared" ref="Q32" si="52">ROUND(IF(P32="",0,P32-M32),0)</f>
        <v>0</v>
      </c>
      <c r="R32" s="52"/>
      <c r="S32" s="52"/>
      <c r="T32" s="52"/>
      <c r="U32" s="52"/>
      <c r="V32" s="52"/>
      <c r="W32" s="52"/>
      <c r="X32" s="52"/>
      <c r="Y32" s="52"/>
      <c r="Z32" s="52"/>
      <c r="AA32" s="52"/>
      <c r="AB32" s="52"/>
      <c r="AC32" s="52"/>
      <c r="AD32" s="52"/>
      <c r="AE32" s="52"/>
      <c r="AF32" s="52"/>
      <c r="AG32" s="52"/>
      <c r="AH32" s="52"/>
      <c r="AI32" s="52"/>
      <c r="AJ32" s="52"/>
    </row>
    <row r="33" spans="1:36" s="49" customFormat="1" ht="15" x14ac:dyDescent="0.25">
      <c r="A33" s="197"/>
      <c r="B33" s="200"/>
      <c r="C33" s="82" t="s">
        <v>124</v>
      </c>
      <c r="D33" s="83">
        <v>2</v>
      </c>
      <c r="E33" s="84">
        <v>0.8</v>
      </c>
      <c r="F33" s="85">
        <f t="shared" ref="F33" si="53">+E33*B32</f>
        <v>0</v>
      </c>
      <c r="G33" s="50">
        <v>0</v>
      </c>
      <c r="H33" s="93">
        <f t="shared" si="1"/>
        <v>0</v>
      </c>
      <c r="I33" s="93">
        <f t="shared" ref="I33" si="54">+B32-H33</f>
        <v>0</v>
      </c>
      <c r="J33" s="67">
        <v>0</v>
      </c>
      <c r="K33" s="97">
        <f t="shared" si="5"/>
        <v>0</v>
      </c>
      <c r="L33" s="182"/>
      <c r="M33" s="185"/>
      <c r="N33" s="188"/>
      <c r="O33" s="106"/>
      <c r="P33" s="191"/>
      <c r="Q33" s="194"/>
      <c r="R33" s="52"/>
      <c r="S33" s="52"/>
      <c r="T33" s="52"/>
      <c r="U33" s="52"/>
      <c r="V33" s="52"/>
      <c r="W33" s="52"/>
      <c r="X33" s="52"/>
      <c r="Y33" s="52"/>
      <c r="Z33" s="52"/>
      <c r="AA33" s="52"/>
      <c r="AB33" s="52"/>
      <c r="AC33" s="52"/>
      <c r="AD33" s="52"/>
      <c r="AE33" s="52"/>
      <c r="AF33" s="52"/>
      <c r="AG33" s="52"/>
      <c r="AH33" s="52"/>
      <c r="AI33" s="52"/>
      <c r="AJ33" s="52"/>
    </row>
    <row r="34" spans="1:36" s="49" customFormat="1" ht="15.75" thickBot="1" x14ac:dyDescent="0.3">
      <c r="A34" s="198"/>
      <c r="B34" s="201"/>
      <c r="C34" s="86" t="s">
        <v>125</v>
      </c>
      <c r="D34" s="87">
        <v>3</v>
      </c>
      <c r="E34" s="88">
        <v>0.2</v>
      </c>
      <c r="F34" s="89">
        <f t="shared" ref="F34" si="55">+E34*B32</f>
        <v>0</v>
      </c>
      <c r="G34" s="51">
        <v>0</v>
      </c>
      <c r="H34" s="94">
        <f t="shared" si="1"/>
        <v>0</v>
      </c>
      <c r="I34" s="94">
        <f t="shared" ref="I34" si="56">+B32-H34</f>
        <v>0</v>
      </c>
      <c r="J34" s="68">
        <v>0</v>
      </c>
      <c r="K34" s="98">
        <f t="shared" si="5"/>
        <v>0</v>
      </c>
      <c r="L34" s="183"/>
      <c r="M34" s="186"/>
      <c r="N34" s="189"/>
      <c r="O34" s="106"/>
      <c r="P34" s="192"/>
      <c r="Q34" s="195"/>
      <c r="R34" s="52"/>
      <c r="S34" s="52"/>
      <c r="T34" s="52"/>
      <c r="U34" s="52"/>
      <c r="V34" s="52"/>
      <c r="W34" s="52"/>
      <c r="X34" s="52"/>
      <c r="Y34" s="52"/>
      <c r="Z34" s="52"/>
      <c r="AA34" s="52"/>
      <c r="AB34" s="52"/>
      <c r="AC34" s="52"/>
      <c r="AD34" s="52"/>
      <c r="AE34" s="52"/>
      <c r="AF34" s="52"/>
      <c r="AG34" s="52"/>
      <c r="AH34" s="52"/>
      <c r="AI34" s="52"/>
      <c r="AJ34" s="52"/>
    </row>
    <row r="35" spans="1:36" s="49" customFormat="1" ht="15.75" thickTop="1" x14ac:dyDescent="0.25">
      <c r="A35" s="196">
        <v>8</v>
      </c>
      <c r="B35" s="199">
        <v>0</v>
      </c>
      <c r="C35" s="78" t="s">
        <v>123</v>
      </c>
      <c r="D35" s="79">
        <v>1</v>
      </c>
      <c r="E35" s="80">
        <v>0.9</v>
      </c>
      <c r="F35" s="81">
        <f t="shared" ref="F35" si="57">+E35*B35</f>
        <v>0</v>
      </c>
      <c r="G35" s="55">
        <v>0</v>
      </c>
      <c r="H35" s="92">
        <f t="shared" si="1"/>
        <v>0</v>
      </c>
      <c r="I35" s="92">
        <f t="shared" ref="I35" si="58">+B35-H35</f>
        <v>0</v>
      </c>
      <c r="J35" s="66">
        <v>0</v>
      </c>
      <c r="K35" s="96">
        <f t="shared" si="5"/>
        <v>0</v>
      </c>
      <c r="L35" s="181">
        <f t="shared" ref="L35" si="59">+K35+K36+K37</f>
        <v>0</v>
      </c>
      <c r="M35" s="184">
        <v>0</v>
      </c>
      <c r="N35" s="187">
        <f t="shared" ref="N35" si="60">IF(L35&gt;B35,"0",L35-M35)</f>
        <v>0</v>
      </c>
      <c r="O35" s="106"/>
      <c r="P35" s="190" t="str">
        <f t="shared" ref="P35" si="61">IF(L35&gt;B35,B35*95%,"")</f>
        <v/>
      </c>
      <c r="Q35" s="193">
        <f t="shared" ref="Q35" si="62">ROUND(IF(P35="",0,P35-M35),0)</f>
        <v>0</v>
      </c>
      <c r="R35" s="52"/>
      <c r="S35" s="52"/>
      <c r="T35" s="52"/>
      <c r="U35" s="52"/>
      <c r="V35" s="52"/>
      <c r="W35" s="52"/>
      <c r="X35" s="52"/>
      <c r="Y35" s="52"/>
      <c r="Z35" s="52"/>
      <c r="AA35" s="52"/>
      <c r="AB35" s="52"/>
      <c r="AC35" s="52"/>
      <c r="AD35" s="52"/>
      <c r="AE35" s="52"/>
      <c r="AF35" s="52"/>
      <c r="AG35" s="52"/>
      <c r="AH35" s="52"/>
      <c r="AI35" s="52"/>
      <c r="AJ35" s="52"/>
    </row>
    <row r="36" spans="1:36" s="49" customFormat="1" ht="15" x14ac:dyDescent="0.25">
      <c r="A36" s="197"/>
      <c r="B36" s="200"/>
      <c r="C36" s="82" t="s">
        <v>124</v>
      </c>
      <c r="D36" s="83">
        <v>2</v>
      </c>
      <c r="E36" s="84">
        <v>0.8</v>
      </c>
      <c r="F36" s="85">
        <f t="shared" ref="F36" si="63">+E36*B35</f>
        <v>0</v>
      </c>
      <c r="G36" s="50">
        <v>0</v>
      </c>
      <c r="H36" s="93">
        <f t="shared" si="1"/>
        <v>0</v>
      </c>
      <c r="I36" s="93">
        <f t="shared" ref="I36" si="64">+B35-H36</f>
        <v>0</v>
      </c>
      <c r="J36" s="67">
        <v>0</v>
      </c>
      <c r="K36" s="97">
        <f t="shared" si="5"/>
        <v>0</v>
      </c>
      <c r="L36" s="182"/>
      <c r="M36" s="185"/>
      <c r="N36" s="188"/>
      <c r="O36" s="106"/>
      <c r="P36" s="191"/>
      <c r="Q36" s="194"/>
      <c r="R36" s="52"/>
      <c r="S36" s="52"/>
      <c r="T36" s="52"/>
      <c r="U36" s="52"/>
      <c r="V36" s="52"/>
      <c r="W36" s="52"/>
      <c r="X36" s="52"/>
      <c r="Y36" s="52"/>
      <c r="Z36" s="52"/>
      <c r="AA36" s="52"/>
      <c r="AB36" s="52"/>
      <c r="AC36" s="52"/>
      <c r="AD36" s="52"/>
      <c r="AE36" s="52"/>
      <c r="AF36" s="52"/>
      <c r="AG36" s="52"/>
      <c r="AH36" s="52"/>
      <c r="AI36" s="52"/>
      <c r="AJ36" s="52"/>
    </row>
    <row r="37" spans="1:36" s="49" customFormat="1" ht="15.75" thickBot="1" x14ac:dyDescent="0.3">
      <c r="A37" s="198"/>
      <c r="B37" s="201"/>
      <c r="C37" s="86" t="s">
        <v>125</v>
      </c>
      <c r="D37" s="87">
        <v>3</v>
      </c>
      <c r="E37" s="88">
        <v>0.2</v>
      </c>
      <c r="F37" s="89">
        <f t="shared" ref="F37" si="65">+E37*B35</f>
        <v>0</v>
      </c>
      <c r="G37" s="51">
        <v>0</v>
      </c>
      <c r="H37" s="94">
        <f t="shared" si="1"/>
        <v>0</v>
      </c>
      <c r="I37" s="94">
        <f t="shared" ref="I37" si="66">+B35-H37</f>
        <v>0</v>
      </c>
      <c r="J37" s="68">
        <v>0</v>
      </c>
      <c r="K37" s="98">
        <f t="shared" si="5"/>
        <v>0</v>
      </c>
      <c r="L37" s="183"/>
      <c r="M37" s="186"/>
      <c r="N37" s="189"/>
      <c r="O37" s="106"/>
      <c r="P37" s="192"/>
      <c r="Q37" s="195"/>
      <c r="R37" s="52"/>
      <c r="S37" s="52"/>
      <c r="T37" s="52"/>
      <c r="U37" s="52"/>
      <c r="V37" s="52"/>
      <c r="W37" s="52"/>
      <c r="X37" s="52"/>
      <c r="Y37" s="52"/>
      <c r="Z37" s="52"/>
      <c r="AA37" s="52"/>
      <c r="AB37" s="52"/>
      <c r="AC37" s="52"/>
      <c r="AD37" s="52"/>
      <c r="AE37" s="52"/>
      <c r="AF37" s="52"/>
      <c r="AG37" s="52"/>
      <c r="AH37" s="52"/>
      <c r="AI37" s="52"/>
      <c r="AJ37" s="52"/>
    </row>
    <row r="38" spans="1:36" s="49" customFormat="1" ht="15.75" thickTop="1" x14ac:dyDescent="0.25">
      <c r="A38" s="196">
        <v>9</v>
      </c>
      <c r="B38" s="199">
        <v>0</v>
      </c>
      <c r="C38" s="78" t="s">
        <v>123</v>
      </c>
      <c r="D38" s="79">
        <v>1</v>
      </c>
      <c r="E38" s="80">
        <v>0.9</v>
      </c>
      <c r="F38" s="81">
        <f t="shared" ref="F38" si="67">+E38*B38</f>
        <v>0</v>
      </c>
      <c r="G38" s="55">
        <v>0</v>
      </c>
      <c r="H38" s="92">
        <f t="shared" si="1"/>
        <v>0</v>
      </c>
      <c r="I38" s="92">
        <f t="shared" ref="I38" si="68">+B38-H38</f>
        <v>0</v>
      </c>
      <c r="J38" s="66">
        <v>0</v>
      </c>
      <c r="K38" s="96">
        <f t="shared" si="5"/>
        <v>0</v>
      </c>
      <c r="L38" s="181">
        <f t="shared" ref="L38" si="69">+K38+K39+K40</f>
        <v>0</v>
      </c>
      <c r="M38" s="184">
        <v>0</v>
      </c>
      <c r="N38" s="187">
        <f t="shared" ref="N38" si="70">IF(L38&gt;B38,"0",L38-M38)</f>
        <v>0</v>
      </c>
      <c r="O38" s="106"/>
      <c r="P38" s="190" t="str">
        <f t="shared" ref="P38" si="71">IF(L38&gt;B38,B38*95%,"")</f>
        <v/>
      </c>
      <c r="Q38" s="193">
        <f t="shared" ref="Q38" si="72">ROUND(IF(P38="",0,P38-M38),0)</f>
        <v>0</v>
      </c>
      <c r="R38" s="52"/>
      <c r="S38" s="52"/>
      <c r="T38" s="52"/>
      <c r="U38" s="52"/>
      <c r="V38" s="52"/>
      <c r="W38" s="52"/>
      <c r="X38" s="52"/>
      <c r="Y38" s="52"/>
      <c r="Z38" s="52"/>
      <c r="AA38" s="52"/>
      <c r="AB38" s="52"/>
      <c r="AC38" s="52"/>
      <c r="AD38" s="52"/>
      <c r="AE38" s="52"/>
      <c r="AF38" s="52"/>
      <c r="AG38" s="52"/>
      <c r="AH38" s="52"/>
      <c r="AI38" s="52"/>
      <c r="AJ38" s="52"/>
    </row>
    <row r="39" spans="1:36" s="49" customFormat="1" ht="15" x14ac:dyDescent="0.25">
      <c r="A39" s="197"/>
      <c r="B39" s="200"/>
      <c r="C39" s="82" t="s">
        <v>124</v>
      </c>
      <c r="D39" s="83">
        <v>2</v>
      </c>
      <c r="E39" s="84">
        <v>0.8</v>
      </c>
      <c r="F39" s="85">
        <f t="shared" ref="F39" si="73">+E39*B38</f>
        <v>0</v>
      </c>
      <c r="G39" s="50">
        <v>0</v>
      </c>
      <c r="H39" s="93">
        <f t="shared" si="1"/>
        <v>0</v>
      </c>
      <c r="I39" s="93">
        <f t="shared" ref="I39" si="74">+B38-H39</f>
        <v>0</v>
      </c>
      <c r="J39" s="67">
        <v>0</v>
      </c>
      <c r="K39" s="97">
        <f t="shared" si="5"/>
        <v>0</v>
      </c>
      <c r="L39" s="182"/>
      <c r="M39" s="185"/>
      <c r="N39" s="188"/>
      <c r="O39" s="106"/>
      <c r="P39" s="191"/>
      <c r="Q39" s="194"/>
      <c r="R39" s="52"/>
      <c r="S39" s="52"/>
      <c r="T39" s="52"/>
      <c r="U39" s="52"/>
      <c r="V39" s="52"/>
      <c r="W39" s="52"/>
      <c r="X39" s="52"/>
      <c r="Y39" s="52"/>
      <c r="Z39" s="52"/>
      <c r="AA39" s="52"/>
      <c r="AB39" s="52"/>
      <c r="AC39" s="52"/>
      <c r="AD39" s="52"/>
      <c r="AE39" s="52"/>
      <c r="AF39" s="52"/>
      <c r="AG39" s="52"/>
      <c r="AH39" s="52"/>
      <c r="AI39" s="52"/>
      <c r="AJ39" s="52"/>
    </row>
    <row r="40" spans="1:36" s="49" customFormat="1" ht="15.75" thickBot="1" x14ac:dyDescent="0.3">
      <c r="A40" s="198"/>
      <c r="B40" s="201"/>
      <c r="C40" s="86" t="s">
        <v>125</v>
      </c>
      <c r="D40" s="87">
        <v>3</v>
      </c>
      <c r="E40" s="88">
        <v>0.2</v>
      </c>
      <c r="F40" s="89">
        <f t="shared" ref="F40" si="75">+E40*B38</f>
        <v>0</v>
      </c>
      <c r="G40" s="51">
        <v>0</v>
      </c>
      <c r="H40" s="94">
        <f t="shared" si="1"/>
        <v>0</v>
      </c>
      <c r="I40" s="94">
        <f t="shared" ref="I40" si="76">+B38-H40</f>
        <v>0</v>
      </c>
      <c r="J40" s="68">
        <v>0</v>
      </c>
      <c r="K40" s="98">
        <f t="shared" si="5"/>
        <v>0</v>
      </c>
      <c r="L40" s="183"/>
      <c r="M40" s="186"/>
      <c r="N40" s="189"/>
      <c r="O40" s="106"/>
      <c r="P40" s="192"/>
      <c r="Q40" s="195"/>
      <c r="R40" s="52"/>
      <c r="S40" s="52"/>
      <c r="T40" s="52"/>
      <c r="U40" s="52"/>
      <c r="V40" s="52"/>
      <c r="W40" s="52"/>
      <c r="X40" s="52"/>
      <c r="Y40" s="52"/>
      <c r="Z40" s="52"/>
      <c r="AA40" s="52"/>
      <c r="AB40" s="52"/>
      <c r="AC40" s="52"/>
      <c r="AD40" s="52"/>
      <c r="AE40" s="52"/>
      <c r="AF40" s="52"/>
      <c r="AG40" s="52"/>
      <c r="AH40" s="52"/>
      <c r="AI40" s="52"/>
      <c r="AJ40" s="52"/>
    </row>
    <row r="41" spans="1:36" s="49" customFormat="1" ht="15.75" thickTop="1" x14ac:dyDescent="0.25">
      <c r="A41" s="196">
        <v>10</v>
      </c>
      <c r="B41" s="199">
        <v>0</v>
      </c>
      <c r="C41" s="78" t="s">
        <v>123</v>
      </c>
      <c r="D41" s="79">
        <v>1</v>
      </c>
      <c r="E41" s="80">
        <v>0.9</v>
      </c>
      <c r="F41" s="81">
        <f t="shared" ref="F41" si="77">+E41*B41</f>
        <v>0</v>
      </c>
      <c r="G41" s="55">
        <v>0</v>
      </c>
      <c r="H41" s="92">
        <f t="shared" si="1"/>
        <v>0</v>
      </c>
      <c r="I41" s="92">
        <f t="shared" ref="I41" si="78">+B41-H41</f>
        <v>0</v>
      </c>
      <c r="J41" s="66">
        <v>0</v>
      </c>
      <c r="K41" s="96">
        <f t="shared" si="5"/>
        <v>0</v>
      </c>
      <c r="L41" s="181">
        <f t="shared" ref="L41" si="79">+K41+K42+K43</f>
        <v>0</v>
      </c>
      <c r="M41" s="184">
        <v>0</v>
      </c>
      <c r="N41" s="187">
        <f t="shared" ref="N41" si="80">IF(L41&gt;B41,"0",L41-M41)</f>
        <v>0</v>
      </c>
      <c r="O41" s="106"/>
      <c r="P41" s="190" t="str">
        <f t="shared" ref="P41" si="81">IF(L41&gt;B41,B41*95%,"")</f>
        <v/>
      </c>
      <c r="Q41" s="193">
        <f t="shared" ref="Q41" si="82">ROUND(IF(P41="",0,P41-M41),0)</f>
        <v>0</v>
      </c>
      <c r="R41" s="52"/>
      <c r="S41" s="52"/>
      <c r="T41" s="52"/>
      <c r="U41" s="52"/>
      <c r="V41" s="52"/>
      <c r="W41" s="52"/>
      <c r="X41" s="52"/>
      <c r="Y41" s="52"/>
      <c r="Z41" s="52"/>
      <c r="AA41" s="52"/>
      <c r="AB41" s="52"/>
      <c r="AC41" s="52"/>
      <c r="AD41" s="52"/>
      <c r="AE41" s="52"/>
      <c r="AF41" s="52"/>
      <c r="AG41" s="52"/>
      <c r="AH41" s="52"/>
      <c r="AI41" s="52"/>
      <c r="AJ41" s="52"/>
    </row>
    <row r="42" spans="1:36" s="49" customFormat="1" ht="15" x14ac:dyDescent="0.25">
      <c r="A42" s="197"/>
      <c r="B42" s="200"/>
      <c r="C42" s="82" t="s">
        <v>124</v>
      </c>
      <c r="D42" s="83">
        <v>2</v>
      </c>
      <c r="E42" s="84">
        <v>0.8</v>
      </c>
      <c r="F42" s="85">
        <f t="shared" ref="F42" si="83">+E42*B41</f>
        <v>0</v>
      </c>
      <c r="G42" s="50">
        <v>0</v>
      </c>
      <c r="H42" s="93">
        <f t="shared" si="1"/>
        <v>0</v>
      </c>
      <c r="I42" s="93">
        <f t="shared" ref="I42" si="84">+B41-H42</f>
        <v>0</v>
      </c>
      <c r="J42" s="67">
        <v>0</v>
      </c>
      <c r="K42" s="97">
        <f t="shared" si="5"/>
        <v>0</v>
      </c>
      <c r="L42" s="182"/>
      <c r="M42" s="185"/>
      <c r="N42" s="188"/>
      <c r="O42" s="106"/>
      <c r="P42" s="191"/>
      <c r="Q42" s="194"/>
      <c r="R42" s="52"/>
      <c r="S42" s="52"/>
      <c r="T42" s="52"/>
      <c r="U42" s="52"/>
      <c r="V42" s="52"/>
      <c r="W42" s="52"/>
      <c r="X42" s="52"/>
      <c r="Y42" s="52"/>
      <c r="Z42" s="52"/>
      <c r="AA42" s="52"/>
      <c r="AB42" s="52"/>
      <c r="AC42" s="52"/>
      <c r="AD42" s="52"/>
      <c r="AE42" s="52"/>
      <c r="AF42" s="52"/>
      <c r="AG42" s="52"/>
      <c r="AH42" s="52"/>
      <c r="AI42" s="52"/>
      <c r="AJ42" s="52"/>
    </row>
    <row r="43" spans="1:36" s="49" customFormat="1" ht="15.75" thickBot="1" x14ac:dyDescent="0.3">
      <c r="A43" s="198"/>
      <c r="B43" s="201"/>
      <c r="C43" s="86" t="s">
        <v>125</v>
      </c>
      <c r="D43" s="87">
        <v>3</v>
      </c>
      <c r="E43" s="88">
        <v>0.2</v>
      </c>
      <c r="F43" s="89">
        <f t="shared" ref="F43" si="85">+E43*B41</f>
        <v>0</v>
      </c>
      <c r="G43" s="51">
        <v>0</v>
      </c>
      <c r="H43" s="94">
        <f t="shared" si="1"/>
        <v>0</v>
      </c>
      <c r="I43" s="94">
        <f t="shared" ref="I43" si="86">+B41-H43</f>
        <v>0</v>
      </c>
      <c r="J43" s="68">
        <v>0</v>
      </c>
      <c r="K43" s="98">
        <f t="shared" si="5"/>
        <v>0</v>
      </c>
      <c r="L43" s="183"/>
      <c r="M43" s="186"/>
      <c r="N43" s="189"/>
      <c r="O43" s="106"/>
      <c r="P43" s="192"/>
      <c r="Q43" s="195"/>
      <c r="R43" s="52"/>
      <c r="S43" s="52"/>
      <c r="T43" s="52"/>
      <c r="U43" s="52"/>
      <c r="V43" s="52"/>
      <c r="W43" s="52"/>
      <c r="X43" s="52"/>
      <c r="Y43" s="52"/>
      <c r="Z43" s="52"/>
      <c r="AA43" s="52"/>
      <c r="AB43" s="52"/>
      <c r="AC43" s="52"/>
      <c r="AD43" s="52"/>
      <c r="AE43" s="52"/>
      <c r="AF43" s="52"/>
      <c r="AG43" s="52"/>
      <c r="AH43" s="52"/>
      <c r="AI43" s="52"/>
      <c r="AJ43" s="52"/>
    </row>
    <row r="44" spans="1:36" s="49" customFormat="1" ht="15.75" thickTop="1" x14ac:dyDescent="0.25">
      <c r="A44" s="196">
        <v>11</v>
      </c>
      <c r="B44" s="199">
        <v>0</v>
      </c>
      <c r="C44" s="78" t="s">
        <v>123</v>
      </c>
      <c r="D44" s="79">
        <v>1</v>
      </c>
      <c r="E44" s="80">
        <v>0.9</v>
      </c>
      <c r="F44" s="81">
        <f t="shared" ref="F44" si="87">+E44*B44</f>
        <v>0</v>
      </c>
      <c r="G44" s="55">
        <v>0</v>
      </c>
      <c r="H44" s="92">
        <f t="shared" si="1"/>
        <v>0</v>
      </c>
      <c r="I44" s="92">
        <f t="shared" ref="I44" si="88">+B44-H44</f>
        <v>0</v>
      </c>
      <c r="J44" s="66">
        <v>0</v>
      </c>
      <c r="K44" s="96">
        <f t="shared" si="5"/>
        <v>0</v>
      </c>
      <c r="L44" s="181">
        <f t="shared" ref="L44" si="89">+K44+K45+K46</f>
        <v>0</v>
      </c>
      <c r="M44" s="184">
        <v>0</v>
      </c>
      <c r="N44" s="187">
        <f t="shared" ref="N44" si="90">IF(L44&gt;B44,"0",L44-M44)</f>
        <v>0</v>
      </c>
      <c r="O44" s="106"/>
      <c r="P44" s="190" t="str">
        <f t="shared" ref="P44" si="91">IF(L44&gt;B44,B44*95%,"")</f>
        <v/>
      </c>
      <c r="Q44" s="193">
        <f t="shared" ref="Q44" si="92">ROUND(IF(P44="",0,P44-M44),0)</f>
        <v>0</v>
      </c>
      <c r="R44" s="52"/>
      <c r="S44" s="52"/>
      <c r="T44" s="52"/>
      <c r="U44" s="52"/>
      <c r="V44" s="52"/>
      <c r="W44" s="52"/>
      <c r="X44" s="52"/>
      <c r="Y44" s="52"/>
      <c r="Z44" s="52"/>
      <c r="AA44" s="52"/>
      <c r="AB44" s="52"/>
      <c r="AC44" s="52"/>
      <c r="AD44" s="52"/>
      <c r="AE44" s="52"/>
      <c r="AF44" s="52"/>
      <c r="AG44" s="52"/>
      <c r="AH44" s="52"/>
      <c r="AI44" s="52"/>
      <c r="AJ44" s="52"/>
    </row>
    <row r="45" spans="1:36" s="49" customFormat="1" ht="15" x14ac:dyDescent="0.25">
      <c r="A45" s="197"/>
      <c r="B45" s="200"/>
      <c r="C45" s="82" t="s">
        <v>124</v>
      </c>
      <c r="D45" s="83">
        <v>2</v>
      </c>
      <c r="E45" s="84">
        <v>0.8</v>
      </c>
      <c r="F45" s="85">
        <f t="shared" ref="F45" si="93">+E45*B44</f>
        <v>0</v>
      </c>
      <c r="G45" s="50">
        <v>0</v>
      </c>
      <c r="H45" s="93">
        <f t="shared" si="1"/>
        <v>0</v>
      </c>
      <c r="I45" s="93">
        <f t="shared" ref="I45" si="94">+B44-H45</f>
        <v>0</v>
      </c>
      <c r="J45" s="67">
        <v>0</v>
      </c>
      <c r="K45" s="97">
        <f t="shared" si="5"/>
        <v>0</v>
      </c>
      <c r="L45" s="182"/>
      <c r="M45" s="185"/>
      <c r="N45" s="188"/>
      <c r="O45" s="106"/>
      <c r="P45" s="191"/>
      <c r="Q45" s="194"/>
      <c r="R45" s="52"/>
      <c r="S45" s="52"/>
      <c r="T45" s="52"/>
      <c r="U45" s="52"/>
      <c r="V45" s="52"/>
      <c r="W45" s="52"/>
      <c r="X45" s="52"/>
      <c r="Y45" s="52"/>
      <c r="Z45" s="52"/>
      <c r="AA45" s="52"/>
      <c r="AB45" s="52"/>
      <c r="AC45" s="52"/>
      <c r="AD45" s="52"/>
      <c r="AE45" s="52"/>
      <c r="AF45" s="52"/>
      <c r="AG45" s="52"/>
      <c r="AH45" s="52"/>
      <c r="AI45" s="52"/>
      <c r="AJ45" s="52"/>
    </row>
    <row r="46" spans="1:36" s="49" customFormat="1" ht="15.75" thickBot="1" x14ac:dyDescent="0.3">
      <c r="A46" s="198"/>
      <c r="B46" s="201"/>
      <c r="C46" s="86" t="s">
        <v>125</v>
      </c>
      <c r="D46" s="87">
        <v>3</v>
      </c>
      <c r="E46" s="88">
        <v>0.2</v>
      </c>
      <c r="F46" s="89">
        <f t="shared" ref="F46" si="95">+E46*B44</f>
        <v>0</v>
      </c>
      <c r="G46" s="51">
        <v>0</v>
      </c>
      <c r="H46" s="94">
        <f t="shared" si="1"/>
        <v>0</v>
      </c>
      <c r="I46" s="94">
        <f t="shared" ref="I46" si="96">+B44-H46</f>
        <v>0</v>
      </c>
      <c r="J46" s="68">
        <v>0</v>
      </c>
      <c r="K46" s="98">
        <f t="shared" si="5"/>
        <v>0</v>
      </c>
      <c r="L46" s="183"/>
      <c r="M46" s="186"/>
      <c r="N46" s="189"/>
      <c r="O46" s="106"/>
      <c r="P46" s="192"/>
      <c r="Q46" s="195"/>
      <c r="R46" s="52"/>
      <c r="S46" s="52"/>
      <c r="T46" s="52"/>
      <c r="U46" s="52"/>
      <c r="V46" s="52"/>
      <c r="W46" s="52"/>
      <c r="X46" s="52"/>
      <c r="Y46" s="52"/>
      <c r="Z46" s="52"/>
      <c r="AA46" s="52"/>
      <c r="AB46" s="52"/>
      <c r="AC46" s="52"/>
      <c r="AD46" s="52"/>
      <c r="AE46" s="52"/>
      <c r="AF46" s="52"/>
      <c r="AG46" s="52"/>
      <c r="AH46" s="52"/>
      <c r="AI46" s="52"/>
      <c r="AJ46" s="52"/>
    </row>
    <row r="47" spans="1:36" s="49" customFormat="1" ht="15.75" thickTop="1" x14ac:dyDescent="0.25">
      <c r="A47" s="196">
        <v>12</v>
      </c>
      <c r="B47" s="199">
        <v>0</v>
      </c>
      <c r="C47" s="78" t="s">
        <v>123</v>
      </c>
      <c r="D47" s="79">
        <v>1</v>
      </c>
      <c r="E47" s="80">
        <v>0.9</v>
      </c>
      <c r="F47" s="81">
        <f t="shared" ref="F47" si="97">+E47*B47</f>
        <v>0</v>
      </c>
      <c r="G47" s="55">
        <v>0</v>
      </c>
      <c r="H47" s="92">
        <f t="shared" si="1"/>
        <v>0</v>
      </c>
      <c r="I47" s="92">
        <f t="shared" ref="I47" si="98">+B47-H47</f>
        <v>0</v>
      </c>
      <c r="J47" s="66">
        <v>0</v>
      </c>
      <c r="K47" s="96">
        <f t="shared" si="5"/>
        <v>0</v>
      </c>
      <c r="L47" s="181">
        <f t="shared" ref="L47" si="99">+K47+K48+K49</f>
        <v>0</v>
      </c>
      <c r="M47" s="184">
        <v>0</v>
      </c>
      <c r="N47" s="187">
        <f t="shared" ref="N47" si="100">IF(L47&gt;B47,"0",L47-M47)</f>
        <v>0</v>
      </c>
      <c r="O47" s="106"/>
      <c r="P47" s="190" t="str">
        <f t="shared" ref="P47" si="101">IF(L47&gt;B47,B47*95%,"")</f>
        <v/>
      </c>
      <c r="Q47" s="193">
        <f t="shared" ref="Q47" si="102">ROUND(IF(P47="",0,P47-M47),0)</f>
        <v>0</v>
      </c>
      <c r="R47" s="52"/>
      <c r="S47" s="52"/>
      <c r="T47" s="52"/>
      <c r="U47" s="52"/>
      <c r="V47" s="52"/>
      <c r="W47" s="52"/>
      <c r="X47" s="52"/>
      <c r="Y47" s="52"/>
      <c r="Z47" s="52"/>
      <c r="AA47" s="52"/>
      <c r="AB47" s="52"/>
      <c r="AC47" s="52"/>
      <c r="AD47" s="52"/>
      <c r="AE47" s="52"/>
      <c r="AF47" s="52"/>
      <c r="AG47" s="52"/>
      <c r="AH47" s="52"/>
      <c r="AI47" s="52"/>
      <c r="AJ47" s="52"/>
    </row>
    <row r="48" spans="1:36" s="49" customFormat="1" ht="15" x14ac:dyDescent="0.25">
      <c r="A48" s="197"/>
      <c r="B48" s="200"/>
      <c r="C48" s="82" t="s">
        <v>124</v>
      </c>
      <c r="D48" s="83">
        <v>2</v>
      </c>
      <c r="E48" s="84">
        <v>0.8</v>
      </c>
      <c r="F48" s="85">
        <f t="shared" ref="F48" si="103">+E48*B47</f>
        <v>0</v>
      </c>
      <c r="G48" s="50">
        <v>0</v>
      </c>
      <c r="H48" s="93">
        <f t="shared" si="1"/>
        <v>0</v>
      </c>
      <c r="I48" s="93">
        <f t="shared" ref="I48" si="104">+B47-H48</f>
        <v>0</v>
      </c>
      <c r="J48" s="67">
        <v>0</v>
      </c>
      <c r="K48" s="97">
        <f t="shared" si="5"/>
        <v>0</v>
      </c>
      <c r="L48" s="182"/>
      <c r="M48" s="185"/>
      <c r="N48" s="188"/>
      <c r="O48" s="106"/>
      <c r="P48" s="191"/>
      <c r="Q48" s="194"/>
      <c r="R48" s="52"/>
      <c r="S48" s="52"/>
      <c r="T48" s="52"/>
      <c r="U48" s="52"/>
      <c r="V48" s="52"/>
      <c r="W48" s="52"/>
      <c r="X48" s="52"/>
      <c r="Y48" s="52"/>
      <c r="Z48" s="52"/>
      <c r="AA48" s="52"/>
      <c r="AB48" s="52"/>
      <c r="AC48" s="52"/>
      <c r="AD48" s="52"/>
      <c r="AE48" s="52"/>
      <c r="AF48" s="52"/>
      <c r="AG48" s="52"/>
      <c r="AH48" s="52"/>
      <c r="AI48" s="52"/>
      <c r="AJ48" s="52"/>
    </row>
    <row r="49" spans="1:36" s="49" customFormat="1" ht="15.75" thickBot="1" x14ac:dyDescent="0.3">
      <c r="A49" s="198"/>
      <c r="B49" s="201"/>
      <c r="C49" s="86" t="s">
        <v>125</v>
      </c>
      <c r="D49" s="87">
        <v>3</v>
      </c>
      <c r="E49" s="88">
        <v>0.2</v>
      </c>
      <c r="F49" s="89">
        <f t="shared" ref="F49" si="105">+E49*B47</f>
        <v>0</v>
      </c>
      <c r="G49" s="51">
        <v>0</v>
      </c>
      <c r="H49" s="94">
        <f t="shared" si="1"/>
        <v>0</v>
      </c>
      <c r="I49" s="94">
        <f t="shared" ref="I49" si="106">+B47-H49</f>
        <v>0</v>
      </c>
      <c r="J49" s="68">
        <v>0</v>
      </c>
      <c r="K49" s="98">
        <f t="shared" si="5"/>
        <v>0</v>
      </c>
      <c r="L49" s="183"/>
      <c r="M49" s="186"/>
      <c r="N49" s="189"/>
      <c r="O49" s="106"/>
      <c r="P49" s="192"/>
      <c r="Q49" s="195"/>
      <c r="R49" s="52"/>
      <c r="S49" s="52"/>
      <c r="T49" s="52"/>
      <c r="U49" s="52"/>
      <c r="V49" s="52"/>
      <c r="W49" s="52"/>
      <c r="X49" s="52"/>
      <c r="Y49" s="52"/>
      <c r="Z49" s="52"/>
      <c r="AA49" s="52"/>
      <c r="AB49" s="52"/>
      <c r="AC49" s="52"/>
      <c r="AD49" s="52"/>
      <c r="AE49" s="52"/>
      <c r="AF49" s="52"/>
      <c r="AG49" s="52"/>
      <c r="AH49" s="52"/>
      <c r="AI49" s="52"/>
      <c r="AJ49" s="52"/>
    </row>
    <row r="50" spans="1:36" s="49" customFormat="1" ht="15.75" thickTop="1" x14ac:dyDescent="0.25">
      <c r="A50" s="196">
        <v>13</v>
      </c>
      <c r="B50" s="199">
        <v>0</v>
      </c>
      <c r="C50" s="78" t="s">
        <v>123</v>
      </c>
      <c r="D50" s="79">
        <v>1</v>
      </c>
      <c r="E50" s="80">
        <v>0.9</v>
      </c>
      <c r="F50" s="81">
        <f t="shared" ref="F50" si="107">+E50*B50</f>
        <v>0</v>
      </c>
      <c r="G50" s="55">
        <v>0</v>
      </c>
      <c r="H50" s="92">
        <f t="shared" si="1"/>
        <v>0</v>
      </c>
      <c r="I50" s="92">
        <f t="shared" ref="I50" si="108">+B50-H50</f>
        <v>0</v>
      </c>
      <c r="J50" s="66">
        <v>0</v>
      </c>
      <c r="K50" s="96">
        <f t="shared" si="5"/>
        <v>0</v>
      </c>
      <c r="L50" s="181">
        <f t="shared" ref="L50" si="109">+K50+K51+K52</f>
        <v>0</v>
      </c>
      <c r="M50" s="184">
        <v>0</v>
      </c>
      <c r="N50" s="187">
        <f t="shared" ref="N50" si="110">IF(L50&gt;B50,"0",L50-M50)</f>
        <v>0</v>
      </c>
      <c r="O50" s="106"/>
      <c r="P50" s="190" t="str">
        <f t="shared" ref="P50" si="111">IF(L50&gt;B50,B50*95%,"")</f>
        <v/>
      </c>
      <c r="Q50" s="193">
        <f t="shared" ref="Q50" si="112">ROUND(IF(P50="",0,P50-M50),0)</f>
        <v>0</v>
      </c>
      <c r="R50" s="52"/>
      <c r="S50" s="52"/>
      <c r="T50" s="52"/>
      <c r="U50" s="52"/>
      <c r="V50" s="52"/>
      <c r="W50" s="52"/>
      <c r="X50" s="52"/>
      <c r="Y50" s="52"/>
      <c r="Z50" s="52"/>
      <c r="AA50" s="52"/>
      <c r="AB50" s="52"/>
      <c r="AC50" s="52"/>
      <c r="AD50" s="52"/>
      <c r="AE50" s="52"/>
      <c r="AF50" s="52"/>
      <c r="AG50" s="52"/>
      <c r="AH50" s="52"/>
      <c r="AI50" s="52"/>
      <c r="AJ50" s="52"/>
    </row>
    <row r="51" spans="1:36" s="49" customFormat="1" ht="15" x14ac:dyDescent="0.25">
      <c r="A51" s="197"/>
      <c r="B51" s="200"/>
      <c r="C51" s="82" t="s">
        <v>124</v>
      </c>
      <c r="D51" s="83">
        <v>2</v>
      </c>
      <c r="E51" s="84">
        <v>0.8</v>
      </c>
      <c r="F51" s="85">
        <f t="shared" ref="F51" si="113">+E51*B50</f>
        <v>0</v>
      </c>
      <c r="G51" s="50">
        <v>0</v>
      </c>
      <c r="H51" s="93">
        <f t="shared" si="1"/>
        <v>0</v>
      </c>
      <c r="I51" s="93">
        <f t="shared" ref="I51" si="114">+B50-H51</f>
        <v>0</v>
      </c>
      <c r="J51" s="67">
        <v>0</v>
      </c>
      <c r="K51" s="97">
        <f t="shared" si="5"/>
        <v>0</v>
      </c>
      <c r="L51" s="182"/>
      <c r="M51" s="185"/>
      <c r="N51" s="188"/>
      <c r="O51" s="106"/>
      <c r="P51" s="191"/>
      <c r="Q51" s="194"/>
      <c r="R51" s="52"/>
      <c r="S51" s="52"/>
      <c r="T51" s="52"/>
      <c r="U51" s="52"/>
      <c r="V51" s="52"/>
      <c r="W51" s="52"/>
      <c r="X51" s="52"/>
      <c r="Y51" s="52"/>
      <c r="Z51" s="52"/>
      <c r="AA51" s="52"/>
      <c r="AB51" s="52"/>
      <c r="AC51" s="52"/>
      <c r="AD51" s="52"/>
      <c r="AE51" s="52"/>
      <c r="AF51" s="52"/>
      <c r="AG51" s="52"/>
      <c r="AH51" s="52"/>
      <c r="AI51" s="52"/>
      <c r="AJ51" s="52"/>
    </row>
    <row r="52" spans="1:36" s="49" customFormat="1" ht="15.75" thickBot="1" x14ac:dyDescent="0.3">
      <c r="A52" s="198"/>
      <c r="B52" s="201"/>
      <c r="C52" s="86" t="s">
        <v>125</v>
      </c>
      <c r="D52" s="87">
        <v>3</v>
      </c>
      <c r="E52" s="88">
        <v>0.2</v>
      </c>
      <c r="F52" s="89">
        <f t="shared" ref="F52" si="115">+E52*B50</f>
        <v>0</v>
      </c>
      <c r="G52" s="51">
        <v>0</v>
      </c>
      <c r="H52" s="94">
        <f t="shared" si="1"/>
        <v>0</v>
      </c>
      <c r="I52" s="94">
        <f t="shared" ref="I52" si="116">+B50-H52</f>
        <v>0</v>
      </c>
      <c r="J52" s="68">
        <v>0</v>
      </c>
      <c r="K52" s="98">
        <f t="shared" si="5"/>
        <v>0</v>
      </c>
      <c r="L52" s="183"/>
      <c r="M52" s="186"/>
      <c r="N52" s="189"/>
      <c r="O52" s="106"/>
      <c r="P52" s="192"/>
      <c r="Q52" s="195"/>
      <c r="R52" s="52"/>
      <c r="S52" s="52"/>
      <c r="T52" s="52"/>
      <c r="U52" s="52"/>
      <c r="V52" s="52"/>
      <c r="W52" s="52"/>
      <c r="X52" s="52"/>
      <c r="Y52" s="52"/>
      <c r="Z52" s="52"/>
      <c r="AA52" s="52"/>
      <c r="AB52" s="52"/>
      <c r="AC52" s="52"/>
      <c r="AD52" s="52"/>
      <c r="AE52" s="52"/>
      <c r="AF52" s="52"/>
      <c r="AG52" s="52"/>
      <c r="AH52" s="52"/>
      <c r="AI52" s="52"/>
      <c r="AJ52" s="52"/>
    </row>
    <row r="53" spans="1:36" s="49" customFormat="1" ht="15.75" thickTop="1" x14ac:dyDescent="0.25">
      <c r="A53" s="196">
        <v>14</v>
      </c>
      <c r="B53" s="199">
        <v>0</v>
      </c>
      <c r="C53" s="78" t="s">
        <v>123</v>
      </c>
      <c r="D53" s="79">
        <v>1</v>
      </c>
      <c r="E53" s="80">
        <v>0.9</v>
      </c>
      <c r="F53" s="81">
        <f t="shared" ref="F53" si="117">+E53*B53</f>
        <v>0</v>
      </c>
      <c r="G53" s="55">
        <v>0</v>
      </c>
      <c r="H53" s="92">
        <f t="shared" si="1"/>
        <v>0</v>
      </c>
      <c r="I53" s="92">
        <f t="shared" ref="I53" si="118">+B53-H53</f>
        <v>0</v>
      </c>
      <c r="J53" s="66">
        <v>0</v>
      </c>
      <c r="K53" s="96">
        <f t="shared" si="5"/>
        <v>0</v>
      </c>
      <c r="L53" s="181">
        <f t="shared" ref="L53" si="119">+K53+K54+K55</f>
        <v>0</v>
      </c>
      <c r="M53" s="184">
        <v>0</v>
      </c>
      <c r="N53" s="187">
        <f t="shared" ref="N53" si="120">IF(L53&gt;B53,"0",L53-M53)</f>
        <v>0</v>
      </c>
      <c r="O53" s="106"/>
      <c r="P53" s="190" t="str">
        <f t="shared" ref="P53" si="121">IF(L53&gt;B53,B53*95%,"")</f>
        <v/>
      </c>
      <c r="Q53" s="193">
        <f t="shared" ref="Q53" si="122">ROUND(IF(P53="",0,P53-M53),0)</f>
        <v>0</v>
      </c>
      <c r="R53" s="52"/>
      <c r="S53" s="52"/>
      <c r="T53" s="52"/>
      <c r="U53" s="52"/>
      <c r="V53" s="52"/>
      <c r="W53" s="52"/>
      <c r="X53" s="52"/>
      <c r="Y53" s="52"/>
      <c r="Z53" s="52"/>
      <c r="AA53" s="52"/>
      <c r="AB53" s="52"/>
      <c r="AC53" s="52"/>
      <c r="AD53" s="52"/>
      <c r="AE53" s="52"/>
      <c r="AF53" s="52"/>
      <c r="AG53" s="52"/>
      <c r="AH53" s="52"/>
      <c r="AI53" s="52"/>
      <c r="AJ53" s="52"/>
    </row>
    <row r="54" spans="1:36" s="49" customFormat="1" ht="15" x14ac:dyDescent="0.25">
      <c r="A54" s="197"/>
      <c r="B54" s="200"/>
      <c r="C54" s="82" t="s">
        <v>124</v>
      </c>
      <c r="D54" s="83">
        <v>2</v>
      </c>
      <c r="E54" s="84">
        <v>0.8</v>
      </c>
      <c r="F54" s="85">
        <f t="shared" ref="F54" si="123">+E54*B53</f>
        <v>0</v>
      </c>
      <c r="G54" s="50">
        <v>0</v>
      </c>
      <c r="H54" s="93">
        <f t="shared" si="1"/>
        <v>0</v>
      </c>
      <c r="I54" s="93">
        <f t="shared" ref="I54" si="124">+B53-H54</f>
        <v>0</v>
      </c>
      <c r="J54" s="67">
        <v>0</v>
      </c>
      <c r="K54" s="97">
        <f t="shared" si="5"/>
        <v>0</v>
      </c>
      <c r="L54" s="182"/>
      <c r="M54" s="185"/>
      <c r="N54" s="188"/>
      <c r="O54" s="106"/>
      <c r="P54" s="191"/>
      <c r="Q54" s="194"/>
      <c r="R54" s="52"/>
      <c r="S54" s="52"/>
      <c r="T54" s="52"/>
      <c r="U54" s="52"/>
      <c r="V54" s="52"/>
      <c r="W54" s="52"/>
      <c r="X54" s="52"/>
      <c r="Y54" s="52"/>
      <c r="Z54" s="52"/>
      <c r="AA54" s="52"/>
      <c r="AB54" s="52"/>
      <c r="AC54" s="52"/>
      <c r="AD54" s="52"/>
      <c r="AE54" s="52"/>
      <c r="AF54" s="52"/>
      <c r="AG54" s="52"/>
      <c r="AH54" s="52"/>
      <c r="AI54" s="52"/>
      <c r="AJ54" s="52"/>
    </row>
    <row r="55" spans="1:36" s="49" customFormat="1" ht="15.75" thickBot="1" x14ac:dyDescent="0.3">
      <c r="A55" s="198"/>
      <c r="B55" s="201"/>
      <c r="C55" s="86" t="s">
        <v>125</v>
      </c>
      <c r="D55" s="87">
        <v>3</v>
      </c>
      <c r="E55" s="88">
        <v>0.2</v>
      </c>
      <c r="F55" s="89">
        <f t="shared" ref="F55" si="125">+E55*B53</f>
        <v>0</v>
      </c>
      <c r="G55" s="51">
        <v>0</v>
      </c>
      <c r="H55" s="94">
        <f t="shared" si="1"/>
        <v>0</v>
      </c>
      <c r="I55" s="94">
        <f t="shared" ref="I55" si="126">+B53-H55</f>
        <v>0</v>
      </c>
      <c r="J55" s="68">
        <v>0</v>
      </c>
      <c r="K55" s="98">
        <f t="shared" si="5"/>
        <v>0</v>
      </c>
      <c r="L55" s="183"/>
      <c r="M55" s="186"/>
      <c r="N55" s="189"/>
      <c r="O55" s="106"/>
      <c r="P55" s="192"/>
      <c r="Q55" s="195"/>
      <c r="R55" s="52"/>
      <c r="S55" s="52"/>
      <c r="T55" s="52"/>
      <c r="U55" s="52"/>
      <c r="V55" s="52"/>
      <c r="W55" s="52"/>
      <c r="X55" s="52"/>
      <c r="Y55" s="52"/>
      <c r="Z55" s="52"/>
      <c r="AA55" s="52"/>
      <c r="AB55" s="52"/>
      <c r="AC55" s="52"/>
      <c r="AD55" s="52"/>
      <c r="AE55" s="52"/>
      <c r="AF55" s="52"/>
      <c r="AG55" s="52"/>
      <c r="AH55" s="52"/>
      <c r="AI55" s="52"/>
      <c r="AJ55" s="52"/>
    </row>
    <row r="56" spans="1:36" s="49" customFormat="1" ht="15.75" thickTop="1" x14ac:dyDescent="0.25">
      <c r="A56" s="196">
        <v>15</v>
      </c>
      <c r="B56" s="199">
        <v>0</v>
      </c>
      <c r="C56" s="78" t="s">
        <v>123</v>
      </c>
      <c r="D56" s="79">
        <v>1</v>
      </c>
      <c r="E56" s="80">
        <v>0.9</v>
      </c>
      <c r="F56" s="81">
        <f t="shared" ref="F56" si="127">+E56*B56</f>
        <v>0</v>
      </c>
      <c r="G56" s="55">
        <v>0</v>
      </c>
      <c r="H56" s="92">
        <f t="shared" si="1"/>
        <v>0</v>
      </c>
      <c r="I56" s="92">
        <f t="shared" ref="I56" si="128">+B56-H56</f>
        <v>0</v>
      </c>
      <c r="J56" s="66">
        <v>0</v>
      </c>
      <c r="K56" s="96">
        <f t="shared" si="5"/>
        <v>0</v>
      </c>
      <c r="L56" s="181">
        <f t="shared" ref="L56" si="129">+K56+K57+K58</f>
        <v>0</v>
      </c>
      <c r="M56" s="184">
        <v>0</v>
      </c>
      <c r="N56" s="187">
        <f t="shared" ref="N56" si="130">IF(L56&gt;B56,"0",L56-M56)</f>
        <v>0</v>
      </c>
      <c r="O56" s="106"/>
      <c r="P56" s="190" t="str">
        <f t="shared" ref="P56" si="131">IF(L56&gt;B56,B56*95%,"")</f>
        <v/>
      </c>
      <c r="Q56" s="193">
        <f t="shared" ref="Q56" si="132">ROUND(IF(P56="",0,P56-M56),0)</f>
        <v>0</v>
      </c>
      <c r="R56" s="52"/>
      <c r="S56" s="52"/>
      <c r="T56" s="52"/>
      <c r="U56" s="52"/>
      <c r="V56" s="52"/>
      <c r="W56" s="52"/>
      <c r="X56" s="52"/>
      <c r="Y56" s="52"/>
      <c r="Z56" s="52"/>
      <c r="AA56" s="52"/>
      <c r="AB56" s="52"/>
      <c r="AC56" s="52"/>
      <c r="AD56" s="52"/>
      <c r="AE56" s="52"/>
      <c r="AF56" s="52"/>
      <c r="AG56" s="52"/>
      <c r="AH56" s="52"/>
      <c r="AI56" s="52"/>
      <c r="AJ56" s="52"/>
    </row>
    <row r="57" spans="1:36" s="49" customFormat="1" ht="15" x14ac:dyDescent="0.25">
      <c r="A57" s="197"/>
      <c r="B57" s="200"/>
      <c r="C57" s="82" t="s">
        <v>124</v>
      </c>
      <c r="D57" s="83">
        <v>2</v>
      </c>
      <c r="E57" s="84">
        <v>0.8</v>
      </c>
      <c r="F57" s="85">
        <f t="shared" ref="F57" si="133">+E57*B56</f>
        <v>0</v>
      </c>
      <c r="G57" s="50">
        <v>0</v>
      </c>
      <c r="H57" s="93">
        <f t="shared" si="1"/>
        <v>0</v>
      </c>
      <c r="I57" s="93">
        <f t="shared" ref="I57" si="134">+B56-H57</f>
        <v>0</v>
      </c>
      <c r="J57" s="67">
        <v>0</v>
      </c>
      <c r="K57" s="97">
        <f t="shared" si="5"/>
        <v>0</v>
      </c>
      <c r="L57" s="182"/>
      <c r="M57" s="185"/>
      <c r="N57" s="188"/>
      <c r="O57" s="106"/>
      <c r="P57" s="191"/>
      <c r="Q57" s="194"/>
      <c r="R57" s="52"/>
      <c r="S57" s="52"/>
      <c r="T57" s="52"/>
      <c r="U57" s="52"/>
      <c r="V57" s="52"/>
      <c r="W57" s="52"/>
      <c r="X57" s="52"/>
      <c r="Y57" s="52"/>
      <c r="Z57" s="52"/>
      <c r="AA57" s="52"/>
      <c r="AB57" s="52"/>
      <c r="AC57" s="52"/>
      <c r="AD57" s="52"/>
      <c r="AE57" s="52"/>
      <c r="AF57" s="52"/>
      <c r="AG57" s="52"/>
      <c r="AH57" s="52"/>
      <c r="AI57" s="52"/>
      <c r="AJ57" s="52"/>
    </row>
    <row r="58" spans="1:36" s="49" customFormat="1" ht="15.75" thickBot="1" x14ac:dyDescent="0.3">
      <c r="A58" s="198"/>
      <c r="B58" s="201"/>
      <c r="C58" s="86" t="s">
        <v>125</v>
      </c>
      <c r="D58" s="87">
        <v>3</v>
      </c>
      <c r="E58" s="88">
        <v>0.2</v>
      </c>
      <c r="F58" s="89">
        <f t="shared" ref="F58" si="135">+E58*B56</f>
        <v>0</v>
      </c>
      <c r="G58" s="51">
        <v>0</v>
      </c>
      <c r="H58" s="94">
        <f t="shared" si="1"/>
        <v>0</v>
      </c>
      <c r="I58" s="94">
        <f t="shared" ref="I58" si="136">+B56-H58</f>
        <v>0</v>
      </c>
      <c r="J58" s="68">
        <v>0</v>
      </c>
      <c r="K58" s="98">
        <f t="shared" si="5"/>
        <v>0</v>
      </c>
      <c r="L58" s="183"/>
      <c r="M58" s="186"/>
      <c r="N58" s="189"/>
      <c r="O58" s="106"/>
      <c r="P58" s="192"/>
      <c r="Q58" s="195"/>
      <c r="R58" s="52"/>
      <c r="S58" s="52"/>
      <c r="T58" s="52"/>
      <c r="U58" s="52"/>
      <c r="V58" s="52"/>
      <c r="W58" s="52"/>
      <c r="X58" s="52"/>
      <c r="Y58" s="52"/>
      <c r="Z58" s="52"/>
      <c r="AA58" s="52"/>
      <c r="AB58" s="52"/>
      <c r="AC58" s="52"/>
      <c r="AD58" s="52"/>
      <c r="AE58" s="52"/>
      <c r="AF58" s="52"/>
      <c r="AG58" s="52"/>
      <c r="AH58" s="52"/>
      <c r="AI58" s="52"/>
      <c r="AJ58" s="52"/>
    </row>
    <row r="59" spans="1:36" s="49" customFormat="1" ht="15.75" thickTop="1" x14ac:dyDescent="0.25">
      <c r="A59" s="196">
        <v>16</v>
      </c>
      <c r="B59" s="199">
        <v>0</v>
      </c>
      <c r="C59" s="78" t="s">
        <v>123</v>
      </c>
      <c r="D59" s="79">
        <v>1</v>
      </c>
      <c r="E59" s="80">
        <v>0.9</v>
      </c>
      <c r="F59" s="81">
        <f t="shared" ref="F59" si="137">+E59*B59</f>
        <v>0</v>
      </c>
      <c r="G59" s="55">
        <v>0</v>
      </c>
      <c r="H59" s="92">
        <f t="shared" si="1"/>
        <v>0</v>
      </c>
      <c r="I59" s="92">
        <f t="shared" ref="I59" si="138">+B59-H59</f>
        <v>0</v>
      </c>
      <c r="J59" s="66">
        <v>0</v>
      </c>
      <c r="K59" s="96">
        <f t="shared" si="5"/>
        <v>0</v>
      </c>
      <c r="L59" s="181">
        <f t="shared" ref="L59" si="139">+K59+K60+K61</f>
        <v>0</v>
      </c>
      <c r="M59" s="184">
        <v>0</v>
      </c>
      <c r="N59" s="187">
        <f t="shared" ref="N59" si="140">IF(L59&gt;B59,"0",L59-M59)</f>
        <v>0</v>
      </c>
      <c r="O59" s="106"/>
      <c r="P59" s="190" t="str">
        <f t="shared" ref="P59" si="141">IF(L59&gt;B59,B59*95%,"")</f>
        <v/>
      </c>
      <c r="Q59" s="193">
        <f t="shared" ref="Q59" si="142">ROUND(IF(P59="",0,P59-M59),0)</f>
        <v>0</v>
      </c>
      <c r="R59" s="52"/>
      <c r="S59" s="52"/>
      <c r="T59" s="52"/>
      <c r="U59" s="52"/>
      <c r="V59" s="52"/>
      <c r="W59" s="52"/>
      <c r="X59" s="52"/>
      <c r="Y59" s="52"/>
      <c r="Z59" s="52"/>
      <c r="AA59" s="52"/>
      <c r="AB59" s="52"/>
      <c r="AC59" s="52"/>
      <c r="AD59" s="52"/>
      <c r="AE59" s="52"/>
      <c r="AF59" s="52"/>
      <c r="AG59" s="52"/>
      <c r="AH59" s="52"/>
      <c r="AI59" s="52"/>
      <c r="AJ59" s="52"/>
    </row>
    <row r="60" spans="1:36" s="49" customFormat="1" ht="15" x14ac:dyDescent="0.25">
      <c r="A60" s="197"/>
      <c r="B60" s="200"/>
      <c r="C60" s="82" t="s">
        <v>124</v>
      </c>
      <c r="D60" s="83">
        <v>2</v>
      </c>
      <c r="E60" s="84">
        <v>0.8</v>
      </c>
      <c r="F60" s="85">
        <f t="shared" ref="F60" si="143">+E60*B59</f>
        <v>0</v>
      </c>
      <c r="G60" s="50">
        <v>0</v>
      </c>
      <c r="H60" s="93">
        <f t="shared" si="1"/>
        <v>0</v>
      </c>
      <c r="I60" s="93">
        <f t="shared" ref="I60" si="144">+B59-H60</f>
        <v>0</v>
      </c>
      <c r="J60" s="67">
        <v>0</v>
      </c>
      <c r="K60" s="97">
        <f t="shared" si="5"/>
        <v>0</v>
      </c>
      <c r="L60" s="182"/>
      <c r="M60" s="185"/>
      <c r="N60" s="188"/>
      <c r="O60" s="106"/>
      <c r="P60" s="191"/>
      <c r="Q60" s="194"/>
      <c r="R60" s="52"/>
      <c r="S60" s="52"/>
      <c r="T60" s="52"/>
      <c r="U60" s="52"/>
      <c r="V60" s="52"/>
      <c r="W60" s="52"/>
      <c r="X60" s="52"/>
      <c r="Y60" s="52"/>
      <c r="Z60" s="52"/>
      <c r="AA60" s="52"/>
      <c r="AB60" s="52"/>
      <c r="AC60" s="52"/>
      <c r="AD60" s="52"/>
      <c r="AE60" s="52"/>
      <c r="AF60" s="52"/>
      <c r="AG60" s="52"/>
      <c r="AH60" s="52"/>
      <c r="AI60" s="52"/>
      <c r="AJ60" s="52"/>
    </row>
    <row r="61" spans="1:36" s="49" customFormat="1" ht="15.75" thickBot="1" x14ac:dyDescent="0.3">
      <c r="A61" s="198"/>
      <c r="B61" s="201"/>
      <c r="C61" s="86" t="s">
        <v>125</v>
      </c>
      <c r="D61" s="87">
        <v>3</v>
      </c>
      <c r="E61" s="88">
        <v>0.2</v>
      </c>
      <c r="F61" s="89">
        <f t="shared" ref="F61" si="145">+E61*B59</f>
        <v>0</v>
      </c>
      <c r="G61" s="51">
        <v>0</v>
      </c>
      <c r="H61" s="94">
        <f t="shared" si="1"/>
        <v>0</v>
      </c>
      <c r="I61" s="94">
        <f t="shared" ref="I61" si="146">+B59-H61</f>
        <v>0</v>
      </c>
      <c r="J61" s="68">
        <v>0</v>
      </c>
      <c r="K61" s="98">
        <f t="shared" si="5"/>
        <v>0</v>
      </c>
      <c r="L61" s="183"/>
      <c r="M61" s="186"/>
      <c r="N61" s="189"/>
      <c r="O61" s="106"/>
      <c r="P61" s="192"/>
      <c r="Q61" s="195"/>
      <c r="R61" s="52"/>
      <c r="S61" s="52"/>
      <c r="T61" s="52"/>
      <c r="U61" s="52"/>
      <c r="V61" s="52"/>
      <c r="W61" s="52"/>
      <c r="X61" s="52"/>
      <c r="Y61" s="52"/>
      <c r="Z61" s="52"/>
      <c r="AA61" s="52"/>
      <c r="AB61" s="52"/>
      <c r="AC61" s="52"/>
      <c r="AD61" s="52"/>
      <c r="AE61" s="52"/>
      <c r="AF61" s="52"/>
      <c r="AG61" s="52"/>
      <c r="AH61" s="52"/>
      <c r="AI61" s="52"/>
      <c r="AJ61" s="52"/>
    </row>
    <row r="62" spans="1:36" s="49" customFormat="1" ht="15.75" thickTop="1" x14ac:dyDescent="0.25">
      <c r="A62" s="196">
        <v>17</v>
      </c>
      <c r="B62" s="199">
        <v>0</v>
      </c>
      <c r="C62" s="78" t="s">
        <v>123</v>
      </c>
      <c r="D62" s="79">
        <v>1</v>
      </c>
      <c r="E62" s="80">
        <v>0.9</v>
      </c>
      <c r="F62" s="81">
        <f t="shared" ref="F62" si="147">+E62*B62</f>
        <v>0</v>
      </c>
      <c r="G62" s="55">
        <v>0</v>
      </c>
      <c r="H62" s="92">
        <f t="shared" si="1"/>
        <v>0</v>
      </c>
      <c r="I62" s="92">
        <f t="shared" ref="I62" si="148">+B62-H62</f>
        <v>0</v>
      </c>
      <c r="J62" s="66">
        <v>0</v>
      </c>
      <c r="K62" s="96">
        <f t="shared" si="5"/>
        <v>0</v>
      </c>
      <c r="L62" s="181">
        <f t="shared" ref="L62" si="149">+K62+K63+K64</f>
        <v>0</v>
      </c>
      <c r="M62" s="184">
        <v>0</v>
      </c>
      <c r="N62" s="187">
        <f t="shared" ref="N62" si="150">IF(L62&gt;B62,"0",L62-M62)</f>
        <v>0</v>
      </c>
      <c r="O62" s="106"/>
      <c r="P62" s="190" t="str">
        <f t="shared" ref="P62" si="151">IF(L62&gt;B62,B62*95%,"")</f>
        <v/>
      </c>
      <c r="Q62" s="193">
        <f t="shared" ref="Q62" si="152">ROUND(IF(P62="",0,P62-M62),0)</f>
        <v>0</v>
      </c>
      <c r="R62" s="52"/>
      <c r="S62" s="52"/>
      <c r="T62" s="52"/>
      <c r="U62" s="52"/>
      <c r="V62" s="52"/>
      <c r="W62" s="52"/>
      <c r="X62" s="52"/>
      <c r="Y62" s="52"/>
      <c r="Z62" s="52"/>
      <c r="AA62" s="52"/>
      <c r="AB62" s="52"/>
      <c r="AC62" s="52"/>
      <c r="AD62" s="52"/>
      <c r="AE62" s="52"/>
      <c r="AF62" s="52"/>
      <c r="AG62" s="52"/>
      <c r="AH62" s="52"/>
      <c r="AI62" s="52"/>
      <c r="AJ62" s="52"/>
    </row>
    <row r="63" spans="1:36" s="49" customFormat="1" ht="15" x14ac:dyDescent="0.25">
      <c r="A63" s="197"/>
      <c r="B63" s="200"/>
      <c r="C63" s="82" t="s">
        <v>124</v>
      </c>
      <c r="D63" s="83">
        <v>2</v>
      </c>
      <c r="E63" s="84">
        <v>0.8</v>
      </c>
      <c r="F63" s="85">
        <f t="shared" ref="F63" si="153">+E63*B62</f>
        <v>0</v>
      </c>
      <c r="G63" s="50">
        <v>0</v>
      </c>
      <c r="H63" s="93">
        <f t="shared" si="1"/>
        <v>0</v>
      </c>
      <c r="I63" s="93">
        <f t="shared" ref="I63" si="154">+B62-H63</f>
        <v>0</v>
      </c>
      <c r="J63" s="67">
        <v>0</v>
      </c>
      <c r="K63" s="97">
        <f t="shared" si="5"/>
        <v>0</v>
      </c>
      <c r="L63" s="182"/>
      <c r="M63" s="185"/>
      <c r="N63" s="188"/>
      <c r="O63" s="106"/>
      <c r="P63" s="191"/>
      <c r="Q63" s="194"/>
      <c r="R63" s="52"/>
      <c r="S63" s="52"/>
      <c r="T63" s="52"/>
      <c r="U63" s="52"/>
      <c r="V63" s="52"/>
      <c r="W63" s="52"/>
      <c r="X63" s="52"/>
      <c r="Y63" s="52"/>
      <c r="Z63" s="52"/>
      <c r="AA63" s="52"/>
      <c r="AB63" s="52"/>
      <c r="AC63" s="52"/>
      <c r="AD63" s="52"/>
      <c r="AE63" s="52"/>
      <c r="AF63" s="52"/>
      <c r="AG63" s="52"/>
      <c r="AH63" s="52"/>
      <c r="AI63" s="52"/>
      <c r="AJ63" s="52"/>
    </row>
    <row r="64" spans="1:36" s="49" customFormat="1" ht="15.75" thickBot="1" x14ac:dyDescent="0.3">
      <c r="A64" s="198"/>
      <c r="B64" s="201"/>
      <c r="C64" s="86" t="s">
        <v>125</v>
      </c>
      <c r="D64" s="87">
        <v>3</v>
      </c>
      <c r="E64" s="88">
        <v>0.2</v>
      </c>
      <c r="F64" s="89">
        <f t="shared" ref="F64" si="155">+E64*B62</f>
        <v>0</v>
      </c>
      <c r="G64" s="51">
        <v>0</v>
      </c>
      <c r="H64" s="94">
        <f t="shared" si="1"/>
        <v>0</v>
      </c>
      <c r="I64" s="94">
        <f t="shared" ref="I64" si="156">+B62-H64</f>
        <v>0</v>
      </c>
      <c r="J64" s="68">
        <v>0</v>
      </c>
      <c r="K64" s="98">
        <f t="shared" si="5"/>
        <v>0</v>
      </c>
      <c r="L64" s="183"/>
      <c r="M64" s="186"/>
      <c r="N64" s="189"/>
      <c r="O64" s="106"/>
      <c r="P64" s="192"/>
      <c r="Q64" s="195"/>
      <c r="R64" s="52"/>
      <c r="S64" s="52"/>
      <c r="T64" s="52"/>
      <c r="U64" s="52"/>
      <c r="V64" s="52"/>
      <c r="W64" s="52"/>
      <c r="X64" s="52"/>
      <c r="Y64" s="52"/>
      <c r="Z64" s="52"/>
      <c r="AA64" s="52"/>
      <c r="AB64" s="52"/>
      <c r="AC64" s="52"/>
      <c r="AD64" s="52"/>
      <c r="AE64" s="52"/>
      <c r="AF64" s="52"/>
      <c r="AG64" s="52"/>
      <c r="AH64" s="52"/>
      <c r="AI64" s="52"/>
      <c r="AJ64" s="52"/>
    </row>
    <row r="65" spans="1:36" s="49" customFormat="1" ht="15.75" thickTop="1" x14ac:dyDescent="0.25">
      <c r="A65" s="196">
        <v>18</v>
      </c>
      <c r="B65" s="199">
        <v>0</v>
      </c>
      <c r="C65" s="78" t="s">
        <v>123</v>
      </c>
      <c r="D65" s="79">
        <v>1</v>
      </c>
      <c r="E65" s="80">
        <v>0.9</v>
      </c>
      <c r="F65" s="81">
        <f t="shared" ref="F65" si="157">+E65*B65</f>
        <v>0</v>
      </c>
      <c r="G65" s="55">
        <v>0</v>
      </c>
      <c r="H65" s="92">
        <f t="shared" si="1"/>
        <v>0</v>
      </c>
      <c r="I65" s="92">
        <f t="shared" ref="I65" si="158">+B65-H65</f>
        <v>0</v>
      </c>
      <c r="J65" s="66">
        <v>0</v>
      </c>
      <c r="K65" s="96">
        <f t="shared" si="5"/>
        <v>0</v>
      </c>
      <c r="L65" s="181">
        <f t="shared" ref="L65" si="159">+K65+K66+K67</f>
        <v>0</v>
      </c>
      <c r="M65" s="184">
        <v>0</v>
      </c>
      <c r="N65" s="187">
        <f t="shared" ref="N65" si="160">IF(L65&gt;B65,"0",L65-M65)</f>
        <v>0</v>
      </c>
      <c r="O65" s="106"/>
      <c r="P65" s="190" t="str">
        <f t="shared" ref="P65" si="161">IF(L65&gt;B65,B65*95%,"")</f>
        <v/>
      </c>
      <c r="Q65" s="193">
        <f t="shared" ref="Q65" si="162">ROUND(IF(P65="",0,P65-M65),0)</f>
        <v>0</v>
      </c>
      <c r="R65" s="52"/>
      <c r="S65" s="52"/>
      <c r="T65" s="52"/>
      <c r="U65" s="52"/>
      <c r="V65" s="52"/>
      <c r="W65" s="52"/>
      <c r="X65" s="52"/>
      <c r="Y65" s="52"/>
      <c r="Z65" s="52"/>
      <c r="AA65" s="52"/>
      <c r="AB65" s="52"/>
      <c r="AC65" s="52"/>
      <c r="AD65" s="52"/>
      <c r="AE65" s="52"/>
      <c r="AF65" s="52"/>
      <c r="AG65" s="52"/>
      <c r="AH65" s="52"/>
      <c r="AI65" s="52"/>
      <c r="AJ65" s="52"/>
    </row>
    <row r="66" spans="1:36" s="49" customFormat="1" ht="15" x14ac:dyDescent="0.25">
      <c r="A66" s="197"/>
      <c r="B66" s="200"/>
      <c r="C66" s="82" t="s">
        <v>124</v>
      </c>
      <c r="D66" s="83">
        <v>2</v>
      </c>
      <c r="E66" s="84">
        <v>0.8</v>
      </c>
      <c r="F66" s="85">
        <f t="shared" ref="F66" si="163">+E66*B65</f>
        <v>0</v>
      </c>
      <c r="G66" s="50">
        <v>0</v>
      </c>
      <c r="H66" s="93">
        <f t="shared" si="1"/>
        <v>0</v>
      </c>
      <c r="I66" s="93">
        <f t="shared" ref="I66" si="164">+B65-H66</f>
        <v>0</v>
      </c>
      <c r="J66" s="67">
        <v>0</v>
      </c>
      <c r="K66" s="97">
        <f t="shared" si="5"/>
        <v>0</v>
      </c>
      <c r="L66" s="182"/>
      <c r="M66" s="185"/>
      <c r="N66" s="188"/>
      <c r="O66" s="106"/>
      <c r="P66" s="191"/>
      <c r="Q66" s="194"/>
      <c r="R66" s="52"/>
      <c r="S66" s="52"/>
      <c r="T66" s="52"/>
      <c r="U66" s="52"/>
      <c r="V66" s="52"/>
      <c r="W66" s="52"/>
      <c r="X66" s="52"/>
      <c r="Y66" s="52"/>
      <c r="Z66" s="52"/>
      <c r="AA66" s="52"/>
      <c r="AB66" s="52"/>
      <c r="AC66" s="52"/>
      <c r="AD66" s="52"/>
      <c r="AE66" s="52"/>
      <c r="AF66" s="52"/>
      <c r="AG66" s="52"/>
      <c r="AH66" s="52"/>
      <c r="AI66" s="52"/>
      <c r="AJ66" s="52"/>
    </row>
    <row r="67" spans="1:36" s="49" customFormat="1" ht="15.75" thickBot="1" x14ac:dyDescent="0.3">
      <c r="A67" s="198"/>
      <c r="B67" s="201"/>
      <c r="C67" s="86" t="s">
        <v>125</v>
      </c>
      <c r="D67" s="87">
        <v>3</v>
      </c>
      <c r="E67" s="88">
        <v>0.2</v>
      </c>
      <c r="F67" s="89">
        <f t="shared" ref="F67" si="165">+E67*B65</f>
        <v>0</v>
      </c>
      <c r="G67" s="51">
        <v>0</v>
      </c>
      <c r="H67" s="94">
        <f t="shared" si="1"/>
        <v>0</v>
      </c>
      <c r="I67" s="94">
        <f t="shared" ref="I67" si="166">+B65-H67</f>
        <v>0</v>
      </c>
      <c r="J67" s="68">
        <v>0</v>
      </c>
      <c r="K67" s="98">
        <f t="shared" si="5"/>
        <v>0</v>
      </c>
      <c r="L67" s="183"/>
      <c r="M67" s="186"/>
      <c r="N67" s="189"/>
      <c r="O67" s="106"/>
      <c r="P67" s="192"/>
      <c r="Q67" s="195"/>
      <c r="R67" s="52"/>
      <c r="S67" s="52"/>
      <c r="T67" s="52"/>
      <c r="U67" s="52"/>
      <c r="V67" s="52"/>
      <c r="W67" s="52"/>
      <c r="X67" s="52"/>
      <c r="Y67" s="52"/>
      <c r="Z67" s="52"/>
      <c r="AA67" s="52"/>
      <c r="AB67" s="52"/>
      <c r="AC67" s="52"/>
      <c r="AD67" s="52"/>
      <c r="AE67" s="52"/>
      <c r="AF67" s="52"/>
      <c r="AG67" s="52"/>
      <c r="AH67" s="52"/>
      <c r="AI67" s="52"/>
      <c r="AJ67" s="52"/>
    </row>
    <row r="68" spans="1:36" s="49" customFormat="1" ht="15.75" thickTop="1" x14ac:dyDescent="0.25">
      <c r="A68" s="196">
        <v>19</v>
      </c>
      <c r="B68" s="199">
        <v>0</v>
      </c>
      <c r="C68" s="78" t="s">
        <v>123</v>
      </c>
      <c r="D68" s="79">
        <v>1</v>
      </c>
      <c r="E68" s="80">
        <v>0.9</v>
      </c>
      <c r="F68" s="81">
        <f t="shared" ref="F68" si="167">+E68*B68</f>
        <v>0</v>
      </c>
      <c r="G68" s="55">
        <v>0</v>
      </c>
      <c r="H68" s="92">
        <f t="shared" si="1"/>
        <v>0</v>
      </c>
      <c r="I68" s="92">
        <f t="shared" ref="I68" si="168">+B68-H68</f>
        <v>0</v>
      </c>
      <c r="J68" s="66">
        <v>0</v>
      </c>
      <c r="K68" s="96">
        <f t="shared" si="5"/>
        <v>0</v>
      </c>
      <c r="L68" s="181">
        <f t="shared" ref="L68" si="169">+K68+K69+K70</f>
        <v>0</v>
      </c>
      <c r="M68" s="184">
        <v>0</v>
      </c>
      <c r="N68" s="187">
        <f t="shared" ref="N68" si="170">IF(L68&gt;B68,"0",L68-M68)</f>
        <v>0</v>
      </c>
      <c r="O68" s="106"/>
      <c r="P68" s="190" t="str">
        <f t="shared" ref="P68" si="171">IF(L68&gt;B68,B68*95%,"")</f>
        <v/>
      </c>
      <c r="Q68" s="193">
        <f t="shared" ref="Q68" si="172">ROUND(IF(P68="",0,P68-M68),0)</f>
        <v>0</v>
      </c>
      <c r="R68" s="52"/>
      <c r="S68" s="52"/>
      <c r="T68" s="52"/>
      <c r="U68" s="52"/>
      <c r="V68" s="52"/>
      <c r="W68" s="52"/>
      <c r="X68" s="52"/>
      <c r="Y68" s="52"/>
      <c r="Z68" s="52"/>
      <c r="AA68" s="52"/>
      <c r="AB68" s="52"/>
      <c r="AC68" s="52"/>
      <c r="AD68" s="52"/>
      <c r="AE68" s="52"/>
      <c r="AF68" s="52"/>
      <c r="AG68" s="52"/>
      <c r="AH68" s="52"/>
      <c r="AI68" s="52"/>
      <c r="AJ68" s="52"/>
    </row>
    <row r="69" spans="1:36" s="49" customFormat="1" ht="15" x14ac:dyDescent="0.25">
      <c r="A69" s="197"/>
      <c r="B69" s="200"/>
      <c r="C69" s="82" t="s">
        <v>124</v>
      </c>
      <c r="D69" s="83">
        <v>2</v>
      </c>
      <c r="E69" s="84">
        <v>0.8</v>
      </c>
      <c r="F69" s="85">
        <f t="shared" ref="F69" si="173">+E69*B68</f>
        <v>0</v>
      </c>
      <c r="G69" s="50">
        <v>0</v>
      </c>
      <c r="H69" s="93">
        <f t="shared" si="1"/>
        <v>0</v>
      </c>
      <c r="I69" s="93">
        <f t="shared" ref="I69" si="174">+B68-H69</f>
        <v>0</v>
      </c>
      <c r="J69" s="67">
        <v>0</v>
      </c>
      <c r="K69" s="97">
        <f t="shared" si="5"/>
        <v>0</v>
      </c>
      <c r="L69" s="182"/>
      <c r="M69" s="185"/>
      <c r="N69" s="188"/>
      <c r="O69" s="106"/>
      <c r="P69" s="191"/>
      <c r="Q69" s="194"/>
      <c r="R69" s="52"/>
      <c r="S69" s="52"/>
      <c r="T69" s="52"/>
      <c r="U69" s="52"/>
      <c r="V69" s="52"/>
      <c r="W69" s="52"/>
      <c r="X69" s="52"/>
      <c r="Y69" s="52"/>
      <c r="Z69" s="52"/>
      <c r="AA69" s="52"/>
      <c r="AB69" s="52"/>
      <c r="AC69" s="52"/>
      <c r="AD69" s="52"/>
      <c r="AE69" s="52"/>
      <c r="AF69" s="52"/>
      <c r="AG69" s="52"/>
      <c r="AH69" s="52"/>
      <c r="AI69" s="52"/>
      <c r="AJ69" s="52"/>
    </row>
    <row r="70" spans="1:36" s="49" customFormat="1" ht="15.75" thickBot="1" x14ac:dyDescent="0.3">
      <c r="A70" s="198"/>
      <c r="B70" s="201"/>
      <c r="C70" s="86" t="s">
        <v>125</v>
      </c>
      <c r="D70" s="87">
        <v>3</v>
      </c>
      <c r="E70" s="88">
        <v>0.2</v>
      </c>
      <c r="F70" s="89">
        <f t="shared" ref="F70" si="175">+E70*B68</f>
        <v>0</v>
      </c>
      <c r="G70" s="51">
        <v>0</v>
      </c>
      <c r="H70" s="94">
        <f t="shared" si="1"/>
        <v>0</v>
      </c>
      <c r="I70" s="94">
        <f t="shared" ref="I70" si="176">+B68-H70</f>
        <v>0</v>
      </c>
      <c r="J70" s="68">
        <v>0</v>
      </c>
      <c r="K70" s="98">
        <f t="shared" si="5"/>
        <v>0</v>
      </c>
      <c r="L70" s="183"/>
      <c r="M70" s="186"/>
      <c r="N70" s="189"/>
      <c r="O70" s="106"/>
      <c r="P70" s="192"/>
      <c r="Q70" s="195"/>
      <c r="R70" s="52"/>
      <c r="S70" s="52"/>
      <c r="T70" s="52"/>
      <c r="U70" s="52"/>
      <c r="V70" s="52"/>
      <c r="W70" s="52"/>
      <c r="X70" s="52"/>
      <c r="Y70" s="52"/>
      <c r="Z70" s="52"/>
      <c r="AA70" s="52"/>
      <c r="AB70" s="52"/>
      <c r="AC70" s="52"/>
      <c r="AD70" s="52"/>
      <c r="AE70" s="52"/>
      <c r="AF70" s="52"/>
      <c r="AG70" s="52"/>
      <c r="AH70" s="52"/>
      <c r="AI70" s="52"/>
      <c r="AJ70" s="52"/>
    </row>
    <row r="71" spans="1:36" s="49" customFormat="1" ht="15.75" thickTop="1" x14ac:dyDescent="0.25">
      <c r="A71" s="196">
        <v>20</v>
      </c>
      <c r="B71" s="199">
        <v>0</v>
      </c>
      <c r="C71" s="78" t="s">
        <v>123</v>
      </c>
      <c r="D71" s="79">
        <v>1</v>
      </c>
      <c r="E71" s="80">
        <v>0.9</v>
      </c>
      <c r="F71" s="81">
        <f t="shared" ref="F71" si="177">+E71*B71</f>
        <v>0</v>
      </c>
      <c r="G71" s="55">
        <v>0</v>
      </c>
      <c r="H71" s="92">
        <f t="shared" si="1"/>
        <v>0</v>
      </c>
      <c r="I71" s="92">
        <f t="shared" ref="I71" si="178">+B71-H71</f>
        <v>0</v>
      </c>
      <c r="J71" s="66">
        <v>0</v>
      </c>
      <c r="K71" s="96">
        <f t="shared" si="5"/>
        <v>0</v>
      </c>
      <c r="L71" s="181">
        <f t="shared" ref="L71" si="179">+K71+K72+K73</f>
        <v>0</v>
      </c>
      <c r="M71" s="184">
        <v>0</v>
      </c>
      <c r="N71" s="187">
        <f t="shared" ref="N71" si="180">IF(L71&gt;B71,"0",L71-M71)</f>
        <v>0</v>
      </c>
      <c r="O71" s="106"/>
      <c r="P71" s="190" t="str">
        <f t="shared" ref="P71" si="181">IF(L71&gt;B71,B71*95%,"")</f>
        <v/>
      </c>
      <c r="Q71" s="193">
        <f t="shared" ref="Q71" si="182">ROUND(IF(P71="",0,P71-M71),0)</f>
        <v>0</v>
      </c>
      <c r="R71" s="52"/>
      <c r="S71" s="52"/>
      <c r="T71" s="52"/>
      <c r="U71" s="52"/>
      <c r="V71" s="52"/>
      <c r="W71" s="52"/>
      <c r="X71" s="52"/>
      <c r="Y71" s="52"/>
      <c r="Z71" s="52"/>
      <c r="AA71" s="52"/>
      <c r="AB71" s="52"/>
      <c r="AC71" s="52"/>
      <c r="AD71" s="52"/>
      <c r="AE71" s="52"/>
      <c r="AF71" s="52"/>
      <c r="AG71" s="52"/>
      <c r="AH71" s="52"/>
      <c r="AI71" s="52"/>
      <c r="AJ71" s="52"/>
    </row>
    <row r="72" spans="1:36" s="49" customFormat="1" ht="15" x14ac:dyDescent="0.25">
      <c r="A72" s="197"/>
      <c r="B72" s="200"/>
      <c r="C72" s="82" t="s">
        <v>124</v>
      </c>
      <c r="D72" s="83">
        <v>2</v>
      </c>
      <c r="E72" s="84">
        <v>0.8</v>
      </c>
      <c r="F72" s="85">
        <f t="shared" ref="F72" si="183">+E72*B71</f>
        <v>0</v>
      </c>
      <c r="G72" s="50">
        <v>0</v>
      </c>
      <c r="H72" s="93">
        <f t="shared" si="1"/>
        <v>0</v>
      </c>
      <c r="I72" s="93">
        <f t="shared" ref="I72" si="184">+B71-H72</f>
        <v>0</v>
      </c>
      <c r="J72" s="67">
        <v>0</v>
      </c>
      <c r="K72" s="97">
        <f t="shared" si="5"/>
        <v>0</v>
      </c>
      <c r="L72" s="182"/>
      <c r="M72" s="185"/>
      <c r="N72" s="188"/>
      <c r="O72" s="106"/>
      <c r="P72" s="191"/>
      <c r="Q72" s="194"/>
      <c r="R72" s="52"/>
      <c r="S72" s="52"/>
      <c r="T72" s="52"/>
      <c r="U72" s="52"/>
      <c r="V72" s="52"/>
      <c r="W72" s="52"/>
      <c r="X72" s="52"/>
      <c r="Y72" s="52"/>
      <c r="Z72" s="52"/>
      <c r="AA72" s="52"/>
      <c r="AB72" s="52"/>
      <c r="AC72" s="52"/>
      <c r="AD72" s="52"/>
      <c r="AE72" s="52"/>
      <c r="AF72" s="52"/>
      <c r="AG72" s="52"/>
      <c r="AH72" s="52"/>
      <c r="AI72" s="52"/>
      <c r="AJ72" s="52"/>
    </row>
    <row r="73" spans="1:36" s="49" customFormat="1" ht="15.75" thickBot="1" x14ac:dyDescent="0.3">
      <c r="A73" s="198"/>
      <c r="B73" s="201"/>
      <c r="C73" s="86" t="s">
        <v>125</v>
      </c>
      <c r="D73" s="87">
        <v>3</v>
      </c>
      <c r="E73" s="88">
        <v>0.2</v>
      </c>
      <c r="F73" s="89">
        <f t="shared" ref="F73" si="185">+E73*B71</f>
        <v>0</v>
      </c>
      <c r="G73" s="51">
        <v>0</v>
      </c>
      <c r="H73" s="94">
        <f t="shared" si="1"/>
        <v>0</v>
      </c>
      <c r="I73" s="94">
        <f t="shared" ref="I73" si="186">+B71-H73</f>
        <v>0</v>
      </c>
      <c r="J73" s="68">
        <v>0</v>
      </c>
      <c r="K73" s="98">
        <f t="shared" si="5"/>
        <v>0</v>
      </c>
      <c r="L73" s="183"/>
      <c r="M73" s="186"/>
      <c r="N73" s="189"/>
      <c r="O73" s="106"/>
      <c r="P73" s="192"/>
      <c r="Q73" s="195"/>
      <c r="R73" s="52"/>
      <c r="S73" s="52"/>
      <c r="T73" s="52"/>
      <c r="U73" s="52"/>
      <c r="V73" s="52"/>
      <c r="W73" s="52"/>
      <c r="X73" s="52"/>
      <c r="Y73" s="52"/>
      <c r="Z73" s="52"/>
      <c r="AA73" s="52"/>
      <c r="AB73" s="52"/>
      <c r="AC73" s="52"/>
      <c r="AD73" s="52"/>
      <c r="AE73" s="52"/>
      <c r="AF73" s="52"/>
      <c r="AG73" s="52"/>
      <c r="AH73" s="52"/>
      <c r="AI73" s="52"/>
      <c r="AJ73" s="52"/>
    </row>
    <row r="74" spans="1:36" s="49" customFormat="1" ht="15.75" thickTop="1" x14ac:dyDescent="0.25">
      <c r="A74" s="196">
        <v>21</v>
      </c>
      <c r="B74" s="199">
        <v>0</v>
      </c>
      <c r="C74" s="78" t="s">
        <v>123</v>
      </c>
      <c r="D74" s="79">
        <v>1</v>
      </c>
      <c r="E74" s="80">
        <v>0.9</v>
      </c>
      <c r="F74" s="81">
        <f t="shared" ref="F74" si="187">+E74*B74</f>
        <v>0</v>
      </c>
      <c r="G74" s="55">
        <v>0</v>
      </c>
      <c r="H74" s="92">
        <f t="shared" si="1"/>
        <v>0</v>
      </c>
      <c r="I74" s="92">
        <f t="shared" ref="I74" si="188">+B74-H74</f>
        <v>0</v>
      </c>
      <c r="J74" s="66">
        <v>0</v>
      </c>
      <c r="K74" s="96">
        <f t="shared" si="5"/>
        <v>0</v>
      </c>
      <c r="L74" s="181">
        <f t="shared" ref="L74" si="189">+K74+K75+K76</f>
        <v>0</v>
      </c>
      <c r="M74" s="184">
        <v>0</v>
      </c>
      <c r="N74" s="187">
        <f t="shared" ref="N74" si="190">IF(L74&gt;B74,"0",L74-M74)</f>
        <v>0</v>
      </c>
      <c r="O74" s="106"/>
      <c r="P74" s="190" t="str">
        <f t="shared" ref="P74" si="191">IF(L74&gt;B74,B74*95%,"")</f>
        <v/>
      </c>
      <c r="Q74" s="193">
        <f t="shared" ref="Q74" si="192">ROUND(IF(P74="",0,P74-M74),0)</f>
        <v>0</v>
      </c>
      <c r="R74" s="52"/>
      <c r="S74" s="52"/>
      <c r="T74" s="52"/>
      <c r="U74" s="52"/>
      <c r="V74" s="52"/>
      <c r="W74" s="52"/>
      <c r="X74" s="52"/>
      <c r="Y74" s="52"/>
      <c r="Z74" s="52"/>
      <c r="AA74" s="52"/>
      <c r="AB74" s="52"/>
      <c r="AC74" s="52"/>
      <c r="AD74" s="52"/>
      <c r="AE74" s="52"/>
      <c r="AF74" s="52"/>
      <c r="AG74" s="52"/>
      <c r="AH74" s="52"/>
      <c r="AI74" s="52"/>
      <c r="AJ74" s="52"/>
    </row>
    <row r="75" spans="1:36" s="49" customFormat="1" ht="15" x14ac:dyDescent="0.25">
      <c r="A75" s="197"/>
      <c r="B75" s="200"/>
      <c r="C75" s="82" t="s">
        <v>124</v>
      </c>
      <c r="D75" s="83">
        <v>2</v>
      </c>
      <c r="E75" s="84">
        <v>0.8</v>
      </c>
      <c r="F75" s="85">
        <f t="shared" ref="F75" si="193">+E75*B74</f>
        <v>0</v>
      </c>
      <c r="G75" s="50">
        <v>0</v>
      </c>
      <c r="H75" s="93">
        <f t="shared" si="1"/>
        <v>0</v>
      </c>
      <c r="I75" s="93">
        <f t="shared" ref="I75" si="194">+B74-H75</f>
        <v>0</v>
      </c>
      <c r="J75" s="67">
        <v>0</v>
      </c>
      <c r="K75" s="97">
        <f t="shared" si="5"/>
        <v>0</v>
      </c>
      <c r="L75" s="182"/>
      <c r="M75" s="185"/>
      <c r="N75" s="188"/>
      <c r="O75" s="106"/>
      <c r="P75" s="191"/>
      <c r="Q75" s="194"/>
      <c r="R75" s="52"/>
      <c r="S75" s="52"/>
      <c r="T75" s="52"/>
      <c r="U75" s="52"/>
      <c r="V75" s="52"/>
      <c r="W75" s="52"/>
      <c r="X75" s="52"/>
      <c r="Y75" s="52"/>
      <c r="Z75" s="52"/>
      <c r="AA75" s="52"/>
      <c r="AB75" s="52"/>
      <c r="AC75" s="52"/>
      <c r="AD75" s="52"/>
      <c r="AE75" s="52"/>
      <c r="AF75" s="52"/>
      <c r="AG75" s="52"/>
      <c r="AH75" s="52"/>
      <c r="AI75" s="52"/>
      <c r="AJ75" s="52"/>
    </row>
    <row r="76" spans="1:36" s="49" customFormat="1" ht="15.75" thickBot="1" x14ac:dyDescent="0.3">
      <c r="A76" s="198"/>
      <c r="B76" s="201"/>
      <c r="C76" s="86" t="s">
        <v>125</v>
      </c>
      <c r="D76" s="87">
        <v>3</v>
      </c>
      <c r="E76" s="88">
        <v>0.2</v>
      </c>
      <c r="F76" s="89">
        <f t="shared" ref="F76" si="195">+E76*B74</f>
        <v>0</v>
      </c>
      <c r="G76" s="51">
        <v>0</v>
      </c>
      <c r="H76" s="94">
        <f t="shared" si="1"/>
        <v>0</v>
      </c>
      <c r="I76" s="94">
        <f t="shared" ref="I76" si="196">+B74-H76</f>
        <v>0</v>
      </c>
      <c r="J76" s="68">
        <v>0</v>
      </c>
      <c r="K76" s="98">
        <f t="shared" si="5"/>
        <v>0</v>
      </c>
      <c r="L76" s="183"/>
      <c r="M76" s="186"/>
      <c r="N76" s="189"/>
      <c r="O76" s="106"/>
      <c r="P76" s="192"/>
      <c r="Q76" s="195"/>
      <c r="R76" s="52"/>
      <c r="S76" s="52"/>
      <c r="T76" s="52"/>
      <c r="U76" s="52"/>
      <c r="V76" s="52"/>
      <c r="W76" s="52"/>
      <c r="X76" s="52"/>
      <c r="Y76" s="52"/>
      <c r="Z76" s="52"/>
      <c r="AA76" s="52"/>
      <c r="AB76" s="52"/>
      <c r="AC76" s="52"/>
      <c r="AD76" s="52"/>
      <c r="AE76" s="52"/>
      <c r="AF76" s="52"/>
      <c r="AG76" s="52"/>
      <c r="AH76" s="52"/>
      <c r="AI76" s="52"/>
      <c r="AJ76" s="52"/>
    </row>
    <row r="77" spans="1:36" s="49" customFormat="1" ht="15.75" thickTop="1" x14ac:dyDescent="0.25">
      <c r="A77" s="196">
        <v>22</v>
      </c>
      <c r="B77" s="199">
        <v>0</v>
      </c>
      <c r="C77" s="78" t="s">
        <v>123</v>
      </c>
      <c r="D77" s="79">
        <v>1</v>
      </c>
      <c r="E77" s="80">
        <v>0.9</v>
      </c>
      <c r="F77" s="81">
        <f t="shared" ref="F77" si="197">+E77*B77</f>
        <v>0</v>
      </c>
      <c r="G77" s="55">
        <v>0</v>
      </c>
      <c r="H77" s="92">
        <f t="shared" si="1"/>
        <v>0</v>
      </c>
      <c r="I77" s="92">
        <f t="shared" ref="I77" si="198">+B77-H77</f>
        <v>0</v>
      </c>
      <c r="J77" s="66">
        <v>0</v>
      </c>
      <c r="K77" s="96">
        <f t="shared" si="5"/>
        <v>0</v>
      </c>
      <c r="L77" s="181">
        <f t="shared" ref="L77" si="199">+K77+K78+K79</f>
        <v>0</v>
      </c>
      <c r="M77" s="184">
        <v>0</v>
      </c>
      <c r="N77" s="187">
        <f t="shared" ref="N77" si="200">IF(L77&gt;B77,"0",L77-M77)</f>
        <v>0</v>
      </c>
      <c r="O77" s="106"/>
      <c r="P77" s="190" t="str">
        <f t="shared" ref="P77" si="201">IF(L77&gt;B77,B77*95%,"")</f>
        <v/>
      </c>
      <c r="Q77" s="193">
        <f t="shared" ref="Q77" si="202">ROUND(IF(P77="",0,P77-M77),0)</f>
        <v>0</v>
      </c>
      <c r="R77" s="52"/>
      <c r="S77" s="52"/>
      <c r="T77" s="52"/>
      <c r="U77" s="52"/>
      <c r="V77" s="52"/>
      <c r="W77" s="52"/>
      <c r="X77" s="52"/>
      <c r="Y77" s="52"/>
      <c r="Z77" s="52"/>
      <c r="AA77" s="52"/>
      <c r="AB77" s="52"/>
      <c r="AC77" s="52"/>
      <c r="AD77" s="52"/>
      <c r="AE77" s="52"/>
      <c r="AF77" s="52"/>
      <c r="AG77" s="52"/>
      <c r="AH77" s="52"/>
      <c r="AI77" s="52"/>
      <c r="AJ77" s="52"/>
    </row>
    <row r="78" spans="1:36" s="49" customFormat="1" ht="15" x14ac:dyDescent="0.25">
      <c r="A78" s="197"/>
      <c r="B78" s="200"/>
      <c r="C78" s="82" t="s">
        <v>124</v>
      </c>
      <c r="D78" s="83">
        <v>2</v>
      </c>
      <c r="E78" s="84">
        <v>0.8</v>
      </c>
      <c r="F78" s="85">
        <f t="shared" ref="F78" si="203">+E78*B77</f>
        <v>0</v>
      </c>
      <c r="G78" s="50">
        <v>0</v>
      </c>
      <c r="H78" s="93">
        <f t="shared" si="1"/>
        <v>0</v>
      </c>
      <c r="I78" s="93">
        <f t="shared" ref="I78" si="204">+B77-H78</f>
        <v>0</v>
      </c>
      <c r="J78" s="67">
        <v>0</v>
      </c>
      <c r="K78" s="97">
        <f t="shared" si="5"/>
        <v>0</v>
      </c>
      <c r="L78" s="182"/>
      <c r="M78" s="185"/>
      <c r="N78" s="188"/>
      <c r="O78" s="106"/>
      <c r="P78" s="191"/>
      <c r="Q78" s="194"/>
      <c r="R78" s="52"/>
      <c r="S78" s="52"/>
      <c r="T78" s="52"/>
      <c r="U78" s="52"/>
      <c r="V78" s="52"/>
      <c r="W78" s="52"/>
      <c r="X78" s="52"/>
      <c r="Y78" s="52"/>
      <c r="Z78" s="52"/>
      <c r="AA78" s="52"/>
      <c r="AB78" s="52"/>
      <c r="AC78" s="52"/>
      <c r="AD78" s="52"/>
      <c r="AE78" s="52"/>
      <c r="AF78" s="52"/>
      <c r="AG78" s="52"/>
      <c r="AH78" s="52"/>
      <c r="AI78" s="52"/>
      <c r="AJ78" s="52"/>
    </row>
    <row r="79" spans="1:36" s="49" customFormat="1" ht="15.75" thickBot="1" x14ac:dyDescent="0.3">
      <c r="A79" s="198"/>
      <c r="B79" s="201"/>
      <c r="C79" s="86" t="s">
        <v>125</v>
      </c>
      <c r="D79" s="87">
        <v>3</v>
      </c>
      <c r="E79" s="88">
        <v>0.2</v>
      </c>
      <c r="F79" s="89">
        <f t="shared" ref="F79" si="205">+E79*B77</f>
        <v>0</v>
      </c>
      <c r="G79" s="51">
        <v>0</v>
      </c>
      <c r="H79" s="94">
        <f t="shared" ref="H79:H109" si="206">PV(G79,D79,,-F79)</f>
        <v>0</v>
      </c>
      <c r="I79" s="94">
        <f t="shared" ref="I79" si="207">+B77-H79</f>
        <v>0</v>
      </c>
      <c r="J79" s="68">
        <v>0</v>
      </c>
      <c r="K79" s="98">
        <f t="shared" si="5"/>
        <v>0</v>
      </c>
      <c r="L79" s="183"/>
      <c r="M79" s="186"/>
      <c r="N79" s="189"/>
      <c r="O79" s="106"/>
      <c r="P79" s="192"/>
      <c r="Q79" s="195"/>
      <c r="R79" s="52"/>
      <c r="S79" s="52"/>
      <c r="T79" s="52"/>
      <c r="U79" s="52"/>
      <c r="V79" s="52"/>
      <c r="W79" s="52"/>
      <c r="X79" s="52"/>
      <c r="Y79" s="52"/>
      <c r="Z79" s="52"/>
      <c r="AA79" s="52"/>
      <c r="AB79" s="52"/>
      <c r="AC79" s="52"/>
      <c r="AD79" s="52"/>
      <c r="AE79" s="52"/>
      <c r="AF79" s="52"/>
      <c r="AG79" s="52"/>
      <c r="AH79" s="52"/>
      <c r="AI79" s="52"/>
      <c r="AJ79" s="52"/>
    </row>
    <row r="80" spans="1:36" s="49" customFormat="1" ht="15.75" thickTop="1" x14ac:dyDescent="0.25">
      <c r="A80" s="196">
        <v>23</v>
      </c>
      <c r="B80" s="199">
        <v>0</v>
      </c>
      <c r="C80" s="78" t="s">
        <v>123</v>
      </c>
      <c r="D80" s="79">
        <v>1</v>
      </c>
      <c r="E80" s="80">
        <v>0.9</v>
      </c>
      <c r="F80" s="81">
        <f t="shared" ref="F80" si="208">+E80*B80</f>
        <v>0</v>
      </c>
      <c r="G80" s="55">
        <v>0</v>
      </c>
      <c r="H80" s="92">
        <f t="shared" si="206"/>
        <v>0</v>
      </c>
      <c r="I80" s="92">
        <f t="shared" ref="I80" si="209">+B80-H80</f>
        <v>0</v>
      </c>
      <c r="J80" s="66">
        <v>0</v>
      </c>
      <c r="K80" s="96">
        <f t="shared" si="5"/>
        <v>0</v>
      </c>
      <c r="L80" s="181">
        <f t="shared" ref="L80:L107" si="210">+K80+K81+K82</f>
        <v>0</v>
      </c>
      <c r="M80" s="184">
        <v>0</v>
      </c>
      <c r="N80" s="187">
        <f t="shared" ref="N80" si="211">IF(L80&gt;B80,"0",L80-M80)</f>
        <v>0</v>
      </c>
      <c r="O80" s="106"/>
      <c r="P80" s="190" t="str">
        <f t="shared" ref="P80" si="212">IF(L80&gt;B80,B80*95%,"")</f>
        <v/>
      </c>
      <c r="Q80" s="193">
        <f t="shared" ref="Q80" si="213">ROUND(IF(P80="",0,P80-M80),0)</f>
        <v>0</v>
      </c>
      <c r="R80" s="52"/>
      <c r="S80" s="52"/>
      <c r="T80" s="52"/>
      <c r="U80" s="52"/>
      <c r="V80" s="52"/>
      <c r="W80" s="52"/>
      <c r="X80" s="52"/>
      <c r="Y80" s="52"/>
      <c r="Z80" s="52"/>
      <c r="AA80" s="52"/>
      <c r="AB80" s="52"/>
      <c r="AC80" s="52"/>
      <c r="AD80" s="52"/>
      <c r="AE80" s="52"/>
      <c r="AF80" s="52"/>
      <c r="AG80" s="52"/>
      <c r="AH80" s="52"/>
      <c r="AI80" s="52"/>
      <c r="AJ80" s="52"/>
    </row>
    <row r="81" spans="1:36" s="49" customFormat="1" ht="15" x14ac:dyDescent="0.25">
      <c r="A81" s="197"/>
      <c r="B81" s="200"/>
      <c r="C81" s="82" t="s">
        <v>124</v>
      </c>
      <c r="D81" s="83">
        <v>2</v>
      </c>
      <c r="E81" s="84">
        <v>0.8</v>
      </c>
      <c r="F81" s="85">
        <f t="shared" ref="F81" si="214">+E81*B80</f>
        <v>0</v>
      </c>
      <c r="G81" s="50">
        <v>0</v>
      </c>
      <c r="H81" s="93">
        <f t="shared" si="206"/>
        <v>0</v>
      </c>
      <c r="I81" s="93">
        <f t="shared" ref="I81" si="215">+B80-H81</f>
        <v>0</v>
      </c>
      <c r="J81" s="67">
        <v>0</v>
      </c>
      <c r="K81" s="97">
        <f t="shared" si="5"/>
        <v>0</v>
      </c>
      <c r="L81" s="182"/>
      <c r="M81" s="185"/>
      <c r="N81" s="188"/>
      <c r="O81" s="106"/>
      <c r="P81" s="191"/>
      <c r="Q81" s="194"/>
      <c r="R81" s="52"/>
      <c r="S81" s="52"/>
      <c r="T81" s="52"/>
      <c r="U81" s="52"/>
      <c r="V81" s="52"/>
      <c r="W81" s="52"/>
      <c r="X81" s="52"/>
      <c r="Y81" s="52"/>
      <c r="Z81" s="52"/>
      <c r="AA81" s="52"/>
      <c r="AB81" s="52"/>
      <c r="AC81" s="52"/>
      <c r="AD81" s="52"/>
      <c r="AE81" s="52"/>
      <c r="AF81" s="52"/>
      <c r="AG81" s="52"/>
      <c r="AH81" s="52"/>
      <c r="AI81" s="52"/>
      <c r="AJ81" s="52"/>
    </row>
    <row r="82" spans="1:36" s="49" customFormat="1" ht="15.75" thickBot="1" x14ac:dyDescent="0.3">
      <c r="A82" s="198"/>
      <c r="B82" s="201"/>
      <c r="C82" s="86" t="s">
        <v>125</v>
      </c>
      <c r="D82" s="87">
        <v>3</v>
      </c>
      <c r="E82" s="88">
        <v>0.2</v>
      </c>
      <c r="F82" s="89">
        <f t="shared" ref="F82" si="216">+E82*B80</f>
        <v>0</v>
      </c>
      <c r="G82" s="51">
        <v>0</v>
      </c>
      <c r="H82" s="94">
        <f t="shared" si="206"/>
        <v>0</v>
      </c>
      <c r="I82" s="94">
        <f t="shared" ref="I82" si="217">+B80-H82</f>
        <v>0</v>
      </c>
      <c r="J82" s="68">
        <v>0</v>
      </c>
      <c r="K82" s="98">
        <f t="shared" ref="K82:K109" si="218">+I82*J82</f>
        <v>0</v>
      </c>
      <c r="L82" s="183"/>
      <c r="M82" s="186"/>
      <c r="N82" s="189"/>
      <c r="O82" s="106"/>
      <c r="P82" s="192"/>
      <c r="Q82" s="195"/>
      <c r="R82" s="52"/>
      <c r="S82" s="52"/>
      <c r="T82" s="52"/>
      <c r="U82" s="52"/>
      <c r="V82" s="52"/>
      <c r="W82" s="52"/>
      <c r="X82" s="52"/>
      <c r="Y82" s="52"/>
      <c r="Z82" s="52"/>
      <c r="AA82" s="52"/>
      <c r="AB82" s="52"/>
      <c r="AC82" s="52"/>
      <c r="AD82" s="52"/>
      <c r="AE82" s="52"/>
      <c r="AF82" s="52"/>
      <c r="AG82" s="52"/>
      <c r="AH82" s="52"/>
      <c r="AI82" s="52"/>
      <c r="AJ82" s="52"/>
    </row>
    <row r="83" spans="1:36" s="49" customFormat="1" ht="15.75" thickTop="1" x14ac:dyDescent="0.25">
      <c r="A83" s="196">
        <v>24</v>
      </c>
      <c r="B83" s="199">
        <v>0</v>
      </c>
      <c r="C83" s="78" t="s">
        <v>123</v>
      </c>
      <c r="D83" s="79">
        <v>1</v>
      </c>
      <c r="E83" s="80">
        <v>0.9</v>
      </c>
      <c r="F83" s="81">
        <f t="shared" ref="F83" si="219">+E83*B83</f>
        <v>0</v>
      </c>
      <c r="G83" s="55">
        <v>0</v>
      </c>
      <c r="H83" s="92">
        <f t="shared" si="206"/>
        <v>0</v>
      </c>
      <c r="I83" s="92">
        <f t="shared" ref="I83" si="220">+B83-H83</f>
        <v>0</v>
      </c>
      <c r="J83" s="66">
        <v>0</v>
      </c>
      <c r="K83" s="96">
        <f t="shared" si="218"/>
        <v>0</v>
      </c>
      <c r="L83" s="181">
        <f t="shared" si="210"/>
        <v>0</v>
      </c>
      <c r="M83" s="184">
        <v>0</v>
      </c>
      <c r="N83" s="187">
        <f t="shared" ref="N83" si="221">IF(L83&gt;B83,"0",L83-M83)</f>
        <v>0</v>
      </c>
      <c r="O83" s="106"/>
      <c r="P83" s="190" t="str">
        <f t="shared" ref="P83" si="222">IF(L83&gt;B83,B83*95%,"")</f>
        <v/>
      </c>
      <c r="Q83" s="193">
        <f t="shared" ref="Q83" si="223">ROUND(IF(P83="",0,P83-M83),0)</f>
        <v>0</v>
      </c>
      <c r="R83" s="52"/>
      <c r="S83" s="52"/>
      <c r="T83" s="52"/>
      <c r="U83" s="52"/>
      <c r="V83" s="52"/>
      <c r="W83" s="52"/>
      <c r="X83" s="52"/>
      <c r="Y83" s="52"/>
      <c r="Z83" s="52"/>
      <c r="AA83" s="52"/>
      <c r="AB83" s="52"/>
      <c r="AC83" s="52"/>
      <c r="AD83" s="52"/>
      <c r="AE83" s="52"/>
      <c r="AF83" s="52"/>
      <c r="AG83" s="52"/>
      <c r="AH83" s="52"/>
      <c r="AI83" s="52"/>
      <c r="AJ83" s="52"/>
    </row>
    <row r="84" spans="1:36" s="49" customFormat="1" ht="15" x14ac:dyDescent="0.25">
      <c r="A84" s="197"/>
      <c r="B84" s="200"/>
      <c r="C84" s="82" t="s">
        <v>124</v>
      </c>
      <c r="D84" s="83">
        <v>2</v>
      </c>
      <c r="E84" s="84">
        <v>0.8</v>
      </c>
      <c r="F84" s="85">
        <f t="shared" ref="F84" si="224">+E84*B83</f>
        <v>0</v>
      </c>
      <c r="G84" s="50">
        <v>0</v>
      </c>
      <c r="H84" s="93">
        <f t="shared" si="206"/>
        <v>0</v>
      </c>
      <c r="I84" s="93">
        <f t="shared" ref="I84" si="225">+B83-H84</f>
        <v>0</v>
      </c>
      <c r="J84" s="67">
        <v>0</v>
      </c>
      <c r="K84" s="97">
        <f t="shared" si="218"/>
        <v>0</v>
      </c>
      <c r="L84" s="182"/>
      <c r="M84" s="185"/>
      <c r="N84" s="188"/>
      <c r="O84" s="106"/>
      <c r="P84" s="191"/>
      <c r="Q84" s="194"/>
      <c r="R84" s="52"/>
      <c r="S84" s="52"/>
      <c r="T84" s="52"/>
      <c r="U84" s="52"/>
      <c r="V84" s="52"/>
      <c r="W84" s="52"/>
      <c r="X84" s="52"/>
      <c r="Y84" s="52"/>
      <c r="Z84" s="52"/>
      <c r="AA84" s="52"/>
      <c r="AB84" s="52"/>
      <c r="AC84" s="52"/>
      <c r="AD84" s="52"/>
      <c r="AE84" s="52"/>
      <c r="AF84" s="52"/>
      <c r="AG84" s="52"/>
      <c r="AH84" s="52"/>
      <c r="AI84" s="52"/>
      <c r="AJ84" s="52"/>
    </row>
    <row r="85" spans="1:36" s="49" customFormat="1" ht="15.75" thickBot="1" x14ac:dyDescent="0.3">
      <c r="A85" s="198"/>
      <c r="B85" s="201"/>
      <c r="C85" s="86" t="s">
        <v>125</v>
      </c>
      <c r="D85" s="87">
        <v>3</v>
      </c>
      <c r="E85" s="88">
        <v>0.2</v>
      </c>
      <c r="F85" s="89">
        <f t="shared" ref="F85" si="226">+E85*B83</f>
        <v>0</v>
      </c>
      <c r="G85" s="51">
        <v>0</v>
      </c>
      <c r="H85" s="94">
        <f t="shared" si="206"/>
        <v>0</v>
      </c>
      <c r="I85" s="94">
        <f t="shared" ref="I85" si="227">+B83-H85</f>
        <v>0</v>
      </c>
      <c r="J85" s="68">
        <v>0</v>
      </c>
      <c r="K85" s="98">
        <f t="shared" si="218"/>
        <v>0</v>
      </c>
      <c r="L85" s="183"/>
      <c r="M85" s="186"/>
      <c r="N85" s="189"/>
      <c r="O85" s="106"/>
      <c r="P85" s="192"/>
      <c r="Q85" s="195"/>
      <c r="R85" s="52"/>
      <c r="S85" s="52"/>
      <c r="T85" s="52"/>
      <c r="U85" s="52"/>
      <c r="V85" s="52"/>
      <c r="W85" s="52"/>
      <c r="X85" s="52"/>
      <c r="Y85" s="52"/>
      <c r="Z85" s="52"/>
      <c r="AA85" s="52"/>
      <c r="AB85" s="52"/>
      <c r="AC85" s="52"/>
      <c r="AD85" s="52"/>
      <c r="AE85" s="52"/>
      <c r="AF85" s="52"/>
      <c r="AG85" s="52"/>
      <c r="AH85" s="52"/>
      <c r="AI85" s="52"/>
      <c r="AJ85" s="52"/>
    </row>
    <row r="86" spans="1:36" s="49" customFormat="1" ht="15.75" thickTop="1" x14ac:dyDescent="0.25">
      <c r="A86" s="196">
        <v>25</v>
      </c>
      <c r="B86" s="199">
        <v>0</v>
      </c>
      <c r="C86" s="78" t="s">
        <v>123</v>
      </c>
      <c r="D86" s="79">
        <v>1</v>
      </c>
      <c r="E86" s="80">
        <v>0.9</v>
      </c>
      <c r="F86" s="81">
        <f t="shared" ref="F86" si="228">+E86*B86</f>
        <v>0</v>
      </c>
      <c r="G86" s="55">
        <v>0</v>
      </c>
      <c r="H86" s="92">
        <f t="shared" si="206"/>
        <v>0</v>
      </c>
      <c r="I86" s="92">
        <f t="shared" ref="I86" si="229">+B86-H86</f>
        <v>0</v>
      </c>
      <c r="J86" s="66">
        <v>0</v>
      </c>
      <c r="K86" s="96">
        <f t="shared" si="218"/>
        <v>0</v>
      </c>
      <c r="L86" s="181">
        <f t="shared" si="210"/>
        <v>0</v>
      </c>
      <c r="M86" s="184">
        <v>0</v>
      </c>
      <c r="N86" s="187">
        <f t="shared" ref="N86" si="230">IF(L86&gt;B86,"0",L86-M86)</f>
        <v>0</v>
      </c>
      <c r="O86" s="106"/>
      <c r="P86" s="190" t="str">
        <f t="shared" ref="P86" si="231">IF(L86&gt;B86,B86*95%,"")</f>
        <v/>
      </c>
      <c r="Q86" s="193">
        <f t="shared" ref="Q86" si="232">ROUND(IF(P86="",0,P86-M86),0)</f>
        <v>0</v>
      </c>
      <c r="R86" s="52"/>
      <c r="S86" s="52"/>
      <c r="T86" s="52"/>
      <c r="U86" s="52"/>
      <c r="V86" s="52"/>
      <c r="W86" s="52"/>
      <c r="X86" s="52"/>
      <c r="Y86" s="52"/>
      <c r="Z86" s="52"/>
      <c r="AA86" s="52"/>
      <c r="AB86" s="52"/>
      <c r="AC86" s="52"/>
      <c r="AD86" s="52"/>
      <c r="AE86" s="52"/>
      <c r="AF86" s="52"/>
      <c r="AG86" s="52"/>
      <c r="AH86" s="52"/>
      <c r="AI86" s="52"/>
      <c r="AJ86" s="52"/>
    </row>
    <row r="87" spans="1:36" s="49" customFormat="1" ht="15" x14ac:dyDescent="0.25">
      <c r="A87" s="197"/>
      <c r="B87" s="200"/>
      <c r="C87" s="82" t="s">
        <v>124</v>
      </c>
      <c r="D87" s="83">
        <v>2</v>
      </c>
      <c r="E87" s="84">
        <v>0.8</v>
      </c>
      <c r="F87" s="85">
        <f t="shared" ref="F87" si="233">+E87*B86</f>
        <v>0</v>
      </c>
      <c r="G87" s="50">
        <v>0</v>
      </c>
      <c r="H87" s="93">
        <f t="shared" si="206"/>
        <v>0</v>
      </c>
      <c r="I87" s="93">
        <f t="shared" ref="I87" si="234">+B86-H87</f>
        <v>0</v>
      </c>
      <c r="J87" s="67">
        <v>0</v>
      </c>
      <c r="K87" s="97">
        <f t="shared" si="218"/>
        <v>0</v>
      </c>
      <c r="L87" s="182"/>
      <c r="M87" s="185"/>
      <c r="N87" s="188"/>
      <c r="O87" s="106"/>
      <c r="P87" s="191"/>
      <c r="Q87" s="194"/>
      <c r="R87" s="52"/>
      <c r="S87" s="52"/>
      <c r="T87" s="52"/>
      <c r="U87" s="52"/>
      <c r="V87" s="52"/>
      <c r="W87" s="52"/>
      <c r="X87" s="52"/>
      <c r="Y87" s="52"/>
      <c r="Z87" s="52"/>
      <c r="AA87" s="52"/>
      <c r="AB87" s="52"/>
      <c r="AC87" s="52"/>
      <c r="AD87" s="52"/>
      <c r="AE87" s="52"/>
      <c r="AF87" s="52"/>
      <c r="AG87" s="52"/>
      <c r="AH87" s="52"/>
      <c r="AI87" s="52"/>
      <c r="AJ87" s="52"/>
    </row>
    <row r="88" spans="1:36" s="49" customFormat="1" ht="15.75" thickBot="1" x14ac:dyDescent="0.3">
      <c r="A88" s="198"/>
      <c r="B88" s="201"/>
      <c r="C88" s="86" t="s">
        <v>125</v>
      </c>
      <c r="D88" s="87">
        <v>3</v>
      </c>
      <c r="E88" s="88">
        <v>0.2</v>
      </c>
      <c r="F88" s="89">
        <f t="shared" ref="F88" si="235">+E88*B86</f>
        <v>0</v>
      </c>
      <c r="G88" s="51">
        <v>0</v>
      </c>
      <c r="H88" s="94">
        <f t="shared" si="206"/>
        <v>0</v>
      </c>
      <c r="I88" s="94">
        <f t="shared" ref="I88" si="236">+B86-H88</f>
        <v>0</v>
      </c>
      <c r="J88" s="68">
        <v>0</v>
      </c>
      <c r="K88" s="98">
        <f t="shared" si="218"/>
        <v>0</v>
      </c>
      <c r="L88" s="183"/>
      <c r="M88" s="186"/>
      <c r="N88" s="189"/>
      <c r="O88" s="106"/>
      <c r="P88" s="192"/>
      <c r="Q88" s="195"/>
      <c r="R88" s="52"/>
      <c r="S88" s="52"/>
      <c r="T88" s="52"/>
      <c r="U88" s="52"/>
      <c r="V88" s="52"/>
      <c r="W88" s="52"/>
      <c r="X88" s="52"/>
      <c r="Y88" s="52"/>
      <c r="Z88" s="52"/>
      <c r="AA88" s="52"/>
      <c r="AB88" s="52"/>
      <c r="AC88" s="52"/>
      <c r="AD88" s="52"/>
      <c r="AE88" s="52"/>
      <c r="AF88" s="52"/>
      <c r="AG88" s="52"/>
      <c r="AH88" s="52"/>
      <c r="AI88" s="52"/>
      <c r="AJ88" s="52"/>
    </row>
    <row r="89" spans="1:36" s="49" customFormat="1" ht="15.75" thickTop="1" x14ac:dyDescent="0.25">
      <c r="A89" s="196">
        <v>26</v>
      </c>
      <c r="B89" s="199">
        <v>0</v>
      </c>
      <c r="C89" s="78" t="s">
        <v>123</v>
      </c>
      <c r="D89" s="79">
        <v>1</v>
      </c>
      <c r="E89" s="80">
        <v>0.9</v>
      </c>
      <c r="F89" s="81">
        <f t="shared" ref="F89" si="237">+E89*B89</f>
        <v>0</v>
      </c>
      <c r="G89" s="55">
        <v>0</v>
      </c>
      <c r="H89" s="92">
        <f t="shared" si="206"/>
        <v>0</v>
      </c>
      <c r="I89" s="92">
        <f t="shared" ref="I89" si="238">+B89-H89</f>
        <v>0</v>
      </c>
      <c r="J89" s="66">
        <v>0</v>
      </c>
      <c r="K89" s="96">
        <f t="shared" si="218"/>
        <v>0</v>
      </c>
      <c r="L89" s="181">
        <f t="shared" si="210"/>
        <v>0</v>
      </c>
      <c r="M89" s="184">
        <v>0</v>
      </c>
      <c r="N89" s="187">
        <f t="shared" ref="N89" si="239">IF(L89&gt;B89,"0",L89-M89)</f>
        <v>0</v>
      </c>
      <c r="O89" s="106"/>
      <c r="P89" s="190" t="str">
        <f t="shared" ref="P89" si="240">IF(L89&gt;B89,B89*95%,"")</f>
        <v/>
      </c>
      <c r="Q89" s="193">
        <f t="shared" ref="Q89" si="241">ROUND(IF(P89="",0,P89-M89),0)</f>
        <v>0</v>
      </c>
      <c r="R89" s="52"/>
      <c r="S89" s="52"/>
      <c r="T89" s="52"/>
      <c r="U89" s="52"/>
      <c r="V89" s="52"/>
      <c r="W89" s="52"/>
      <c r="X89" s="52"/>
      <c r="Y89" s="52"/>
      <c r="Z89" s="52"/>
      <c r="AA89" s="52"/>
      <c r="AB89" s="52"/>
      <c r="AC89" s="52"/>
      <c r="AD89" s="52"/>
      <c r="AE89" s="52"/>
      <c r="AF89" s="52"/>
      <c r="AG89" s="52"/>
      <c r="AH89" s="52"/>
      <c r="AI89" s="52"/>
      <c r="AJ89" s="52"/>
    </row>
    <row r="90" spans="1:36" s="49" customFormat="1" ht="15" x14ac:dyDescent="0.25">
      <c r="A90" s="197"/>
      <c r="B90" s="200"/>
      <c r="C90" s="82" t="s">
        <v>124</v>
      </c>
      <c r="D90" s="83">
        <v>2</v>
      </c>
      <c r="E90" s="84">
        <v>0.8</v>
      </c>
      <c r="F90" s="85">
        <f t="shared" ref="F90" si="242">+E90*B89</f>
        <v>0</v>
      </c>
      <c r="G90" s="50">
        <v>0</v>
      </c>
      <c r="H90" s="93">
        <f t="shared" si="206"/>
        <v>0</v>
      </c>
      <c r="I90" s="93">
        <f t="shared" ref="I90" si="243">+B89-H90</f>
        <v>0</v>
      </c>
      <c r="J90" s="67">
        <v>0</v>
      </c>
      <c r="K90" s="97">
        <f t="shared" si="218"/>
        <v>0</v>
      </c>
      <c r="L90" s="182"/>
      <c r="M90" s="185"/>
      <c r="N90" s="188"/>
      <c r="O90" s="106"/>
      <c r="P90" s="191"/>
      <c r="Q90" s="194"/>
      <c r="R90" s="52"/>
      <c r="S90" s="52"/>
      <c r="T90" s="52"/>
      <c r="U90" s="52"/>
      <c r="V90" s="52"/>
      <c r="W90" s="52"/>
      <c r="X90" s="52"/>
      <c r="Y90" s="52"/>
      <c r="Z90" s="52"/>
      <c r="AA90" s="52"/>
      <c r="AB90" s="52"/>
      <c r="AC90" s="52"/>
      <c r="AD90" s="52"/>
      <c r="AE90" s="52"/>
      <c r="AF90" s="52"/>
      <c r="AG90" s="52"/>
      <c r="AH90" s="52"/>
      <c r="AI90" s="52"/>
      <c r="AJ90" s="52"/>
    </row>
    <row r="91" spans="1:36" s="49" customFormat="1" ht="15.75" thickBot="1" x14ac:dyDescent="0.3">
      <c r="A91" s="198"/>
      <c r="B91" s="201"/>
      <c r="C91" s="86" t="s">
        <v>125</v>
      </c>
      <c r="D91" s="87">
        <v>3</v>
      </c>
      <c r="E91" s="88">
        <v>0.2</v>
      </c>
      <c r="F91" s="89">
        <f t="shared" ref="F91" si="244">+E91*B89</f>
        <v>0</v>
      </c>
      <c r="G91" s="51">
        <v>0</v>
      </c>
      <c r="H91" s="94">
        <f t="shared" si="206"/>
        <v>0</v>
      </c>
      <c r="I91" s="94">
        <f t="shared" ref="I91" si="245">+B89-H91</f>
        <v>0</v>
      </c>
      <c r="J91" s="68">
        <v>0</v>
      </c>
      <c r="K91" s="98">
        <f t="shared" si="218"/>
        <v>0</v>
      </c>
      <c r="L91" s="183"/>
      <c r="M91" s="186"/>
      <c r="N91" s="189"/>
      <c r="O91" s="106"/>
      <c r="P91" s="192"/>
      <c r="Q91" s="195"/>
      <c r="R91" s="52"/>
      <c r="S91" s="52"/>
      <c r="T91" s="52"/>
      <c r="U91" s="52"/>
      <c r="V91" s="52"/>
      <c r="W91" s="52"/>
      <c r="X91" s="52"/>
      <c r="Y91" s="52"/>
      <c r="Z91" s="52"/>
      <c r="AA91" s="52"/>
      <c r="AB91" s="52"/>
      <c r="AC91" s="52"/>
      <c r="AD91" s="52"/>
      <c r="AE91" s="52"/>
      <c r="AF91" s="52"/>
      <c r="AG91" s="52"/>
      <c r="AH91" s="52"/>
      <c r="AI91" s="52"/>
      <c r="AJ91" s="52"/>
    </row>
    <row r="92" spans="1:36" s="49" customFormat="1" ht="15.75" thickTop="1" x14ac:dyDescent="0.25">
      <c r="A92" s="196">
        <v>27</v>
      </c>
      <c r="B92" s="199">
        <v>0</v>
      </c>
      <c r="C92" s="78" t="s">
        <v>123</v>
      </c>
      <c r="D92" s="79">
        <v>1</v>
      </c>
      <c r="E92" s="80">
        <v>0.9</v>
      </c>
      <c r="F92" s="81">
        <f t="shared" ref="F92" si="246">+E92*B92</f>
        <v>0</v>
      </c>
      <c r="G92" s="55">
        <v>0</v>
      </c>
      <c r="H92" s="92">
        <f t="shared" si="206"/>
        <v>0</v>
      </c>
      <c r="I92" s="92">
        <f t="shared" ref="I92" si="247">+B92-H92</f>
        <v>0</v>
      </c>
      <c r="J92" s="66">
        <v>0</v>
      </c>
      <c r="K92" s="96">
        <f t="shared" si="218"/>
        <v>0</v>
      </c>
      <c r="L92" s="181">
        <f t="shared" si="210"/>
        <v>0</v>
      </c>
      <c r="M92" s="184">
        <v>0</v>
      </c>
      <c r="N92" s="187">
        <f t="shared" ref="N92" si="248">IF(L92&gt;B92,"0",L92-M92)</f>
        <v>0</v>
      </c>
      <c r="O92" s="106"/>
      <c r="P92" s="190" t="str">
        <f t="shared" ref="P92" si="249">IF(L92&gt;B92,B92*95%,"")</f>
        <v/>
      </c>
      <c r="Q92" s="193">
        <f t="shared" ref="Q92" si="250">ROUND(IF(P92="",0,P92-M92),0)</f>
        <v>0</v>
      </c>
      <c r="R92" s="52"/>
      <c r="S92" s="52"/>
      <c r="T92" s="52"/>
      <c r="U92" s="52"/>
      <c r="V92" s="52"/>
      <c r="W92" s="52"/>
      <c r="X92" s="52"/>
      <c r="Y92" s="52"/>
      <c r="Z92" s="52"/>
      <c r="AA92" s="52"/>
      <c r="AB92" s="52"/>
      <c r="AC92" s="52"/>
      <c r="AD92" s="52"/>
      <c r="AE92" s="52"/>
      <c r="AF92" s="52"/>
      <c r="AG92" s="52"/>
      <c r="AH92" s="52"/>
      <c r="AI92" s="52"/>
      <c r="AJ92" s="52"/>
    </row>
    <row r="93" spans="1:36" s="49" customFormat="1" ht="15" x14ac:dyDescent="0.25">
      <c r="A93" s="197"/>
      <c r="B93" s="200"/>
      <c r="C93" s="82" t="s">
        <v>124</v>
      </c>
      <c r="D93" s="83">
        <v>2</v>
      </c>
      <c r="E93" s="84">
        <v>0.8</v>
      </c>
      <c r="F93" s="85">
        <f t="shared" ref="F93" si="251">+E93*B92</f>
        <v>0</v>
      </c>
      <c r="G93" s="50">
        <v>0</v>
      </c>
      <c r="H93" s="93">
        <f t="shared" si="206"/>
        <v>0</v>
      </c>
      <c r="I93" s="93">
        <f t="shared" ref="I93" si="252">+B92-H93</f>
        <v>0</v>
      </c>
      <c r="J93" s="67">
        <v>0</v>
      </c>
      <c r="K93" s="97">
        <f t="shared" si="218"/>
        <v>0</v>
      </c>
      <c r="L93" s="182"/>
      <c r="M93" s="185"/>
      <c r="N93" s="188"/>
      <c r="O93" s="106"/>
      <c r="P93" s="191"/>
      <c r="Q93" s="194"/>
      <c r="R93" s="52"/>
      <c r="S93" s="52"/>
      <c r="T93" s="52"/>
      <c r="U93" s="52"/>
      <c r="V93" s="52"/>
      <c r="W93" s="52"/>
      <c r="X93" s="52"/>
      <c r="Y93" s="52"/>
      <c r="Z93" s="52"/>
      <c r="AA93" s="52"/>
      <c r="AB93" s="52"/>
      <c r="AC93" s="52"/>
      <c r="AD93" s="52"/>
      <c r="AE93" s="52"/>
      <c r="AF93" s="52"/>
      <c r="AG93" s="52"/>
      <c r="AH93" s="52"/>
      <c r="AI93" s="52"/>
      <c r="AJ93" s="52"/>
    </row>
    <row r="94" spans="1:36" s="49" customFormat="1" ht="15.75" thickBot="1" x14ac:dyDescent="0.3">
      <c r="A94" s="198"/>
      <c r="B94" s="201"/>
      <c r="C94" s="86" t="s">
        <v>125</v>
      </c>
      <c r="D94" s="87">
        <v>3</v>
      </c>
      <c r="E94" s="88">
        <v>0.2</v>
      </c>
      <c r="F94" s="89">
        <f t="shared" ref="F94" si="253">+E94*B92</f>
        <v>0</v>
      </c>
      <c r="G94" s="51">
        <v>0</v>
      </c>
      <c r="H94" s="94">
        <f t="shared" si="206"/>
        <v>0</v>
      </c>
      <c r="I94" s="94">
        <f t="shared" ref="I94" si="254">+B92-H94</f>
        <v>0</v>
      </c>
      <c r="J94" s="68">
        <v>0</v>
      </c>
      <c r="K94" s="98">
        <f t="shared" si="218"/>
        <v>0</v>
      </c>
      <c r="L94" s="183"/>
      <c r="M94" s="186"/>
      <c r="N94" s="189"/>
      <c r="O94" s="106"/>
      <c r="P94" s="192"/>
      <c r="Q94" s="195"/>
      <c r="R94" s="52"/>
      <c r="S94" s="52"/>
      <c r="T94" s="52"/>
      <c r="U94" s="52"/>
      <c r="V94" s="52"/>
      <c r="W94" s="52"/>
      <c r="X94" s="52"/>
      <c r="Y94" s="52"/>
      <c r="Z94" s="52"/>
      <c r="AA94" s="52"/>
      <c r="AB94" s="52"/>
      <c r="AC94" s="52"/>
      <c r="AD94" s="52"/>
      <c r="AE94" s="52"/>
      <c r="AF94" s="52"/>
      <c r="AG94" s="52"/>
      <c r="AH94" s="52"/>
      <c r="AI94" s="52"/>
      <c r="AJ94" s="52"/>
    </row>
    <row r="95" spans="1:36" s="49" customFormat="1" ht="15.75" thickTop="1" x14ac:dyDescent="0.25">
      <c r="A95" s="196">
        <v>28</v>
      </c>
      <c r="B95" s="199">
        <v>0</v>
      </c>
      <c r="C95" s="78" t="s">
        <v>123</v>
      </c>
      <c r="D95" s="79">
        <v>1</v>
      </c>
      <c r="E95" s="80">
        <v>0.9</v>
      </c>
      <c r="F95" s="81">
        <f t="shared" ref="F95" si="255">+E95*B95</f>
        <v>0</v>
      </c>
      <c r="G95" s="55">
        <v>0</v>
      </c>
      <c r="H95" s="92">
        <f t="shared" si="206"/>
        <v>0</v>
      </c>
      <c r="I95" s="92">
        <f t="shared" ref="I95" si="256">+B95-H95</f>
        <v>0</v>
      </c>
      <c r="J95" s="66">
        <v>0</v>
      </c>
      <c r="K95" s="96">
        <f t="shared" si="218"/>
        <v>0</v>
      </c>
      <c r="L95" s="181">
        <f t="shared" si="210"/>
        <v>0</v>
      </c>
      <c r="M95" s="184">
        <v>0</v>
      </c>
      <c r="N95" s="187">
        <f t="shared" ref="N95" si="257">IF(L95&gt;B95,"0",L95-M95)</f>
        <v>0</v>
      </c>
      <c r="O95" s="106"/>
      <c r="P95" s="190" t="str">
        <f t="shared" ref="P95" si="258">IF(L95&gt;B95,B95*95%,"")</f>
        <v/>
      </c>
      <c r="Q95" s="193">
        <f t="shared" ref="Q95" si="259">ROUND(IF(P95="",0,P95-M95),0)</f>
        <v>0</v>
      </c>
      <c r="R95" s="52"/>
      <c r="S95" s="52"/>
      <c r="T95" s="52"/>
      <c r="U95" s="52"/>
      <c r="V95" s="52"/>
      <c r="W95" s="52"/>
      <c r="X95" s="52"/>
      <c r="Y95" s="52"/>
      <c r="Z95" s="52"/>
      <c r="AA95" s="52"/>
      <c r="AB95" s="52"/>
      <c r="AC95" s="52"/>
      <c r="AD95" s="52"/>
      <c r="AE95" s="52"/>
      <c r="AF95" s="52"/>
      <c r="AG95" s="52"/>
      <c r="AH95" s="52"/>
      <c r="AI95" s="52"/>
      <c r="AJ95" s="52"/>
    </row>
    <row r="96" spans="1:36" s="49" customFormat="1" ht="15" x14ac:dyDescent="0.25">
      <c r="A96" s="197"/>
      <c r="B96" s="200"/>
      <c r="C96" s="82" t="s">
        <v>124</v>
      </c>
      <c r="D96" s="83">
        <v>2</v>
      </c>
      <c r="E96" s="84">
        <v>0.8</v>
      </c>
      <c r="F96" s="85">
        <f t="shared" ref="F96" si="260">+E96*B95</f>
        <v>0</v>
      </c>
      <c r="G96" s="50">
        <v>0</v>
      </c>
      <c r="H96" s="93">
        <f t="shared" si="206"/>
        <v>0</v>
      </c>
      <c r="I96" s="93">
        <f t="shared" ref="I96" si="261">+B95-H96</f>
        <v>0</v>
      </c>
      <c r="J96" s="67">
        <v>0</v>
      </c>
      <c r="K96" s="97">
        <f t="shared" si="218"/>
        <v>0</v>
      </c>
      <c r="L96" s="182"/>
      <c r="M96" s="185"/>
      <c r="N96" s="188"/>
      <c r="O96" s="106"/>
      <c r="P96" s="191"/>
      <c r="Q96" s="194"/>
      <c r="R96" s="52"/>
      <c r="S96" s="52"/>
      <c r="T96" s="52"/>
      <c r="U96" s="52"/>
      <c r="V96" s="52"/>
      <c r="W96" s="52"/>
      <c r="X96" s="52"/>
      <c r="Y96" s="52"/>
      <c r="Z96" s="52"/>
      <c r="AA96" s="52"/>
      <c r="AB96" s="52"/>
      <c r="AC96" s="52"/>
      <c r="AD96" s="52"/>
      <c r="AE96" s="52"/>
      <c r="AF96" s="52"/>
      <c r="AG96" s="52"/>
      <c r="AH96" s="52"/>
      <c r="AI96" s="52"/>
      <c r="AJ96" s="52"/>
    </row>
    <row r="97" spans="1:36" s="49" customFormat="1" ht="15.75" thickBot="1" x14ac:dyDescent="0.3">
      <c r="A97" s="198"/>
      <c r="B97" s="201"/>
      <c r="C97" s="86" t="s">
        <v>125</v>
      </c>
      <c r="D97" s="87">
        <v>3</v>
      </c>
      <c r="E97" s="88">
        <v>0.2</v>
      </c>
      <c r="F97" s="89">
        <f t="shared" ref="F97" si="262">+E97*B95</f>
        <v>0</v>
      </c>
      <c r="G97" s="51">
        <v>0</v>
      </c>
      <c r="H97" s="94">
        <f t="shared" si="206"/>
        <v>0</v>
      </c>
      <c r="I97" s="94">
        <f t="shared" ref="I97" si="263">+B95-H97</f>
        <v>0</v>
      </c>
      <c r="J97" s="68">
        <v>0</v>
      </c>
      <c r="K97" s="98">
        <f t="shared" si="218"/>
        <v>0</v>
      </c>
      <c r="L97" s="183"/>
      <c r="M97" s="186"/>
      <c r="N97" s="189"/>
      <c r="O97" s="106"/>
      <c r="P97" s="192"/>
      <c r="Q97" s="195"/>
      <c r="R97" s="52"/>
      <c r="S97" s="52"/>
      <c r="T97" s="52"/>
      <c r="U97" s="52"/>
      <c r="V97" s="52"/>
      <c r="W97" s="52"/>
      <c r="X97" s="52"/>
      <c r="Y97" s="52"/>
      <c r="Z97" s="52"/>
      <c r="AA97" s="52"/>
      <c r="AB97" s="52"/>
      <c r="AC97" s="52"/>
      <c r="AD97" s="52"/>
      <c r="AE97" s="52"/>
      <c r="AF97" s="52"/>
      <c r="AG97" s="52"/>
      <c r="AH97" s="52"/>
      <c r="AI97" s="52"/>
      <c r="AJ97" s="52"/>
    </row>
    <row r="98" spans="1:36" s="49" customFormat="1" ht="15.75" thickTop="1" x14ac:dyDescent="0.25">
      <c r="A98" s="196">
        <v>29</v>
      </c>
      <c r="B98" s="199">
        <v>0</v>
      </c>
      <c r="C98" s="78" t="s">
        <v>123</v>
      </c>
      <c r="D98" s="79">
        <v>1</v>
      </c>
      <c r="E98" s="80">
        <v>0.9</v>
      </c>
      <c r="F98" s="81">
        <f t="shared" ref="F98" si="264">+E98*B98</f>
        <v>0</v>
      </c>
      <c r="G98" s="55">
        <v>0</v>
      </c>
      <c r="H98" s="92">
        <f t="shared" si="206"/>
        <v>0</v>
      </c>
      <c r="I98" s="92">
        <f t="shared" ref="I98" si="265">+B98-H98</f>
        <v>0</v>
      </c>
      <c r="J98" s="66">
        <v>0</v>
      </c>
      <c r="K98" s="96">
        <f t="shared" si="218"/>
        <v>0</v>
      </c>
      <c r="L98" s="181">
        <f t="shared" si="210"/>
        <v>0</v>
      </c>
      <c r="M98" s="184">
        <v>0</v>
      </c>
      <c r="N98" s="187">
        <f t="shared" ref="N98" si="266">IF(L98&gt;B98,"0",L98-M98)</f>
        <v>0</v>
      </c>
      <c r="O98" s="106"/>
      <c r="P98" s="190" t="str">
        <f t="shared" ref="P98" si="267">IF(L98&gt;B98,B98*95%,"")</f>
        <v/>
      </c>
      <c r="Q98" s="193">
        <f t="shared" ref="Q98" si="268">ROUND(IF(P98="",0,P98-M98),0)</f>
        <v>0</v>
      </c>
      <c r="R98" s="52"/>
      <c r="S98" s="52"/>
      <c r="T98" s="52"/>
      <c r="U98" s="52"/>
      <c r="V98" s="52"/>
      <c r="W98" s="52"/>
      <c r="X98" s="52"/>
      <c r="Y98" s="52"/>
      <c r="Z98" s="52"/>
      <c r="AA98" s="52"/>
      <c r="AB98" s="52"/>
      <c r="AC98" s="52"/>
      <c r="AD98" s="52"/>
      <c r="AE98" s="52"/>
      <c r="AF98" s="52"/>
      <c r="AG98" s="52"/>
      <c r="AH98" s="52"/>
      <c r="AI98" s="52"/>
      <c r="AJ98" s="52"/>
    </row>
    <row r="99" spans="1:36" s="49" customFormat="1" ht="15" x14ac:dyDescent="0.25">
      <c r="A99" s="197"/>
      <c r="B99" s="200"/>
      <c r="C99" s="82" t="s">
        <v>124</v>
      </c>
      <c r="D99" s="83">
        <v>2</v>
      </c>
      <c r="E99" s="84">
        <v>0.8</v>
      </c>
      <c r="F99" s="85">
        <f t="shared" ref="F99" si="269">+E99*B98</f>
        <v>0</v>
      </c>
      <c r="G99" s="50">
        <v>0</v>
      </c>
      <c r="H99" s="93">
        <f t="shared" si="206"/>
        <v>0</v>
      </c>
      <c r="I99" s="93">
        <f t="shared" ref="I99" si="270">+B98-H99</f>
        <v>0</v>
      </c>
      <c r="J99" s="67">
        <v>0</v>
      </c>
      <c r="K99" s="97">
        <f t="shared" si="218"/>
        <v>0</v>
      </c>
      <c r="L99" s="182"/>
      <c r="M99" s="185"/>
      <c r="N99" s="188"/>
      <c r="O99" s="106"/>
      <c r="P99" s="191"/>
      <c r="Q99" s="194"/>
      <c r="R99" s="52"/>
      <c r="S99" s="52"/>
      <c r="T99" s="52"/>
      <c r="U99" s="52"/>
      <c r="V99" s="52"/>
      <c r="W99" s="52"/>
      <c r="X99" s="52"/>
      <c r="Y99" s="52"/>
      <c r="Z99" s="52"/>
      <c r="AA99" s="52"/>
      <c r="AB99" s="52"/>
      <c r="AC99" s="52"/>
      <c r="AD99" s="52"/>
      <c r="AE99" s="52"/>
      <c r="AF99" s="52"/>
      <c r="AG99" s="52"/>
      <c r="AH99" s="52"/>
      <c r="AI99" s="52"/>
      <c r="AJ99" s="52"/>
    </row>
    <row r="100" spans="1:36" s="49" customFormat="1" ht="15.75" thickBot="1" x14ac:dyDescent="0.3">
      <c r="A100" s="198"/>
      <c r="B100" s="201"/>
      <c r="C100" s="86" t="s">
        <v>125</v>
      </c>
      <c r="D100" s="87">
        <v>3</v>
      </c>
      <c r="E100" s="88">
        <v>0.2</v>
      </c>
      <c r="F100" s="89">
        <f t="shared" ref="F100" si="271">+E100*B98</f>
        <v>0</v>
      </c>
      <c r="G100" s="51">
        <v>0</v>
      </c>
      <c r="H100" s="94">
        <f t="shared" si="206"/>
        <v>0</v>
      </c>
      <c r="I100" s="94">
        <f t="shared" ref="I100" si="272">+B98-H100</f>
        <v>0</v>
      </c>
      <c r="J100" s="68">
        <v>0</v>
      </c>
      <c r="K100" s="98">
        <f t="shared" si="218"/>
        <v>0</v>
      </c>
      <c r="L100" s="183"/>
      <c r="M100" s="186"/>
      <c r="N100" s="189"/>
      <c r="O100" s="106"/>
      <c r="P100" s="192"/>
      <c r="Q100" s="195"/>
      <c r="R100" s="52"/>
      <c r="S100" s="52"/>
      <c r="T100" s="52"/>
      <c r="U100" s="52"/>
      <c r="V100" s="52"/>
      <c r="W100" s="52"/>
      <c r="X100" s="52"/>
      <c r="Y100" s="52"/>
      <c r="Z100" s="52"/>
      <c r="AA100" s="52"/>
      <c r="AB100" s="52"/>
      <c r="AC100" s="52"/>
      <c r="AD100" s="52"/>
      <c r="AE100" s="52"/>
      <c r="AF100" s="52"/>
      <c r="AG100" s="52"/>
      <c r="AH100" s="52"/>
      <c r="AI100" s="52"/>
      <c r="AJ100" s="52"/>
    </row>
    <row r="101" spans="1:36" s="49" customFormat="1" ht="15.75" thickTop="1" x14ac:dyDescent="0.25">
      <c r="A101" s="196">
        <v>30</v>
      </c>
      <c r="B101" s="199">
        <v>0</v>
      </c>
      <c r="C101" s="78" t="s">
        <v>123</v>
      </c>
      <c r="D101" s="79">
        <v>1</v>
      </c>
      <c r="E101" s="80">
        <v>0.9</v>
      </c>
      <c r="F101" s="81">
        <f t="shared" ref="F101" si="273">+E101*B101</f>
        <v>0</v>
      </c>
      <c r="G101" s="55">
        <v>0</v>
      </c>
      <c r="H101" s="92">
        <f t="shared" si="206"/>
        <v>0</v>
      </c>
      <c r="I101" s="92">
        <f t="shared" ref="I101" si="274">+B101-H101</f>
        <v>0</v>
      </c>
      <c r="J101" s="66">
        <v>0</v>
      </c>
      <c r="K101" s="96">
        <f t="shared" si="218"/>
        <v>0</v>
      </c>
      <c r="L101" s="181">
        <f t="shared" si="210"/>
        <v>0</v>
      </c>
      <c r="M101" s="184">
        <v>0</v>
      </c>
      <c r="N101" s="187">
        <f t="shared" ref="N101" si="275">IF(L101&gt;B101,"0",L101-M101)</f>
        <v>0</v>
      </c>
      <c r="O101" s="106"/>
      <c r="P101" s="190" t="str">
        <f t="shared" ref="P101" si="276">IF(L101&gt;B101,B101*95%,"")</f>
        <v/>
      </c>
      <c r="Q101" s="193">
        <f t="shared" ref="Q101" si="277">ROUND(IF(P101="",0,P101-M101),0)</f>
        <v>0</v>
      </c>
      <c r="R101" s="52"/>
      <c r="S101" s="52"/>
      <c r="T101" s="52"/>
      <c r="U101" s="52"/>
      <c r="V101" s="52"/>
      <c r="W101" s="52"/>
      <c r="X101" s="52"/>
      <c r="Y101" s="52"/>
      <c r="Z101" s="52"/>
      <c r="AA101" s="52"/>
      <c r="AB101" s="52"/>
      <c r="AC101" s="52"/>
      <c r="AD101" s="52"/>
      <c r="AE101" s="52"/>
      <c r="AF101" s="52"/>
      <c r="AG101" s="52"/>
      <c r="AH101" s="52"/>
      <c r="AI101" s="52"/>
      <c r="AJ101" s="52"/>
    </row>
    <row r="102" spans="1:36" s="49" customFormat="1" ht="15" x14ac:dyDescent="0.25">
      <c r="A102" s="197"/>
      <c r="B102" s="200"/>
      <c r="C102" s="82" t="s">
        <v>124</v>
      </c>
      <c r="D102" s="83">
        <v>2</v>
      </c>
      <c r="E102" s="84">
        <v>0.8</v>
      </c>
      <c r="F102" s="85">
        <f t="shared" ref="F102" si="278">+E102*B101</f>
        <v>0</v>
      </c>
      <c r="G102" s="50">
        <v>0</v>
      </c>
      <c r="H102" s="93">
        <f t="shared" si="206"/>
        <v>0</v>
      </c>
      <c r="I102" s="93">
        <f t="shared" ref="I102" si="279">+B101-H102</f>
        <v>0</v>
      </c>
      <c r="J102" s="67">
        <v>0</v>
      </c>
      <c r="K102" s="97">
        <f t="shared" si="218"/>
        <v>0</v>
      </c>
      <c r="L102" s="182"/>
      <c r="M102" s="185"/>
      <c r="N102" s="188"/>
      <c r="O102" s="106"/>
      <c r="P102" s="191"/>
      <c r="Q102" s="194"/>
      <c r="R102" s="52"/>
      <c r="S102" s="52"/>
      <c r="T102" s="52"/>
      <c r="U102" s="52"/>
      <c r="V102" s="52"/>
      <c r="W102" s="52"/>
      <c r="X102" s="52"/>
      <c r="Y102" s="52"/>
      <c r="Z102" s="52"/>
      <c r="AA102" s="52"/>
      <c r="AB102" s="52"/>
      <c r="AC102" s="52"/>
      <c r="AD102" s="52"/>
      <c r="AE102" s="52"/>
      <c r="AF102" s="52"/>
      <c r="AG102" s="52"/>
      <c r="AH102" s="52"/>
      <c r="AI102" s="52"/>
      <c r="AJ102" s="52"/>
    </row>
    <row r="103" spans="1:36" s="49" customFormat="1" ht="15.75" thickBot="1" x14ac:dyDescent="0.3">
      <c r="A103" s="198"/>
      <c r="B103" s="201"/>
      <c r="C103" s="86" t="s">
        <v>125</v>
      </c>
      <c r="D103" s="87">
        <v>3</v>
      </c>
      <c r="E103" s="88">
        <v>0.2</v>
      </c>
      <c r="F103" s="89">
        <f t="shared" ref="F103" si="280">+E103*B101</f>
        <v>0</v>
      </c>
      <c r="G103" s="51">
        <v>0</v>
      </c>
      <c r="H103" s="94">
        <f t="shared" si="206"/>
        <v>0</v>
      </c>
      <c r="I103" s="94">
        <f t="shared" ref="I103" si="281">+B101-H103</f>
        <v>0</v>
      </c>
      <c r="J103" s="68">
        <v>0</v>
      </c>
      <c r="K103" s="98">
        <f t="shared" si="218"/>
        <v>0</v>
      </c>
      <c r="L103" s="183"/>
      <c r="M103" s="186"/>
      <c r="N103" s="189"/>
      <c r="O103" s="106"/>
      <c r="P103" s="192"/>
      <c r="Q103" s="195"/>
      <c r="R103" s="52"/>
      <c r="S103" s="52"/>
      <c r="T103" s="52"/>
      <c r="U103" s="52"/>
      <c r="V103" s="52"/>
      <c r="W103" s="52"/>
      <c r="X103" s="52"/>
      <c r="Y103" s="52"/>
      <c r="Z103" s="52"/>
      <c r="AA103" s="52"/>
      <c r="AB103" s="52"/>
      <c r="AC103" s="52"/>
      <c r="AD103" s="52"/>
      <c r="AE103" s="52"/>
      <c r="AF103" s="52"/>
      <c r="AG103" s="52"/>
      <c r="AH103" s="52"/>
      <c r="AI103" s="52"/>
      <c r="AJ103" s="52"/>
    </row>
    <row r="104" spans="1:36" s="49" customFormat="1" ht="15.75" thickTop="1" x14ac:dyDescent="0.25">
      <c r="A104" s="196">
        <v>31</v>
      </c>
      <c r="B104" s="199">
        <v>0</v>
      </c>
      <c r="C104" s="78" t="s">
        <v>123</v>
      </c>
      <c r="D104" s="79">
        <v>1</v>
      </c>
      <c r="E104" s="80">
        <v>0.9</v>
      </c>
      <c r="F104" s="81">
        <f t="shared" ref="F104" si="282">+E104*B104</f>
        <v>0</v>
      </c>
      <c r="G104" s="55">
        <v>0</v>
      </c>
      <c r="H104" s="92">
        <f t="shared" si="206"/>
        <v>0</v>
      </c>
      <c r="I104" s="92">
        <f t="shared" ref="I104" si="283">+B104-H104</f>
        <v>0</v>
      </c>
      <c r="J104" s="66">
        <v>0</v>
      </c>
      <c r="K104" s="96">
        <f t="shared" si="218"/>
        <v>0</v>
      </c>
      <c r="L104" s="181">
        <f t="shared" si="210"/>
        <v>0</v>
      </c>
      <c r="M104" s="184">
        <v>0</v>
      </c>
      <c r="N104" s="187">
        <f t="shared" ref="N104" si="284">IF(L104&gt;B104,"0",L104-M104)</f>
        <v>0</v>
      </c>
      <c r="O104" s="106"/>
      <c r="P104" s="190" t="str">
        <f t="shared" ref="P104" si="285">IF(L104&gt;B104,B104*95%,"")</f>
        <v/>
      </c>
      <c r="Q104" s="193">
        <f t="shared" ref="Q104" si="286">ROUND(IF(P104="",0,P104-M104),0)</f>
        <v>0</v>
      </c>
      <c r="R104" s="52"/>
      <c r="S104" s="52"/>
      <c r="T104" s="52"/>
      <c r="U104" s="52"/>
      <c r="V104" s="52"/>
      <c r="W104" s="52"/>
      <c r="X104" s="52"/>
      <c r="Y104" s="52"/>
      <c r="Z104" s="52"/>
      <c r="AA104" s="52"/>
      <c r="AB104" s="52"/>
      <c r="AC104" s="52"/>
      <c r="AD104" s="52"/>
      <c r="AE104" s="52"/>
      <c r="AF104" s="52"/>
      <c r="AG104" s="52"/>
      <c r="AH104" s="52"/>
      <c r="AI104" s="52"/>
      <c r="AJ104" s="52"/>
    </row>
    <row r="105" spans="1:36" s="49" customFormat="1" ht="15" x14ac:dyDescent="0.25">
      <c r="A105" s="197"/>
      <c r="B105" s="200"/>
      <c r="C105" s="82" t="s">
        <v>124</v>
      </c>
      <c r="D105" s="83">
        <v>2</v>
      </c>
      <c r="E105" s="84">
        <v>0.8</v>
      </c>
      <c r="F105" s="85">
        <f t="shared" ref="F105" si="287">+E105*B104</f>
        <v>0</v>
      </c>
      <c r="G105" s="50">
        <v>0</v>
      </c>
      <c r="H105" s="93">
        <f t="shared" si="206"/>
        <v>0</v>
      </c>
      <c r="I105" s="93">
        <f t="shared" ref="I105" si="288">+B104-H105</f>
        <v>0</v>
      </c>
      <c r="J105" s="67">
        <v>0</v>
      </c>
      <c r="K105" s="97">
        <f t="shared" si="218"/>
        <v>0</v>
      </c>
      <c r="L105" s="182"/>
      <c r="M105" s="185"/>
      <c r="N105" s="188"/>
      <c r="O105" s="106"/>
      <c r="P105" s="191"/>
      <c r="Q105" s="194"/>
      <c r="R105" s="52"/>
      <c r="S105" s="52"/>
      <c r="T105" s="52"/>
      <c r="U105" s="52"/>
      <c r="V105" s="52"/>
      <c r="W105" s="52"/>
      <c r="X105" s="52"/>
      <c r="Y105" s="52"/>
      <c r="Z105" s="52"/>
      <c r="AA105" s="52"/>
      <c r="AB105" s="52"/>
      <c r="AC105" s="52"/>
      <c r="AD105" s="52"/>
      <c r="AE105" s="52"/>
      <c r="AF105" s="52"/>
      <c r="AG105" s="52"/>
      <c r="AH105" s="52"/>
      <c r="AI105" s="52"/>
      <c r="AJ105" s="52"/>
    </row>
    <row r="106" spans="1:36" s="49" customFormat="1" ht="15.75" thickBot="1" x14ac:dyDescent="0.3">
      <c r="A106" s="198"/>
      <c r="B106" s="201"/>
      <c r="C106" s="86" t="s">
        <v>125</v>
      </c>
      <c r="D106" s="87">
        <v>3</v>
      </c>
      <c r="E106" s="88">
        <v>0.2</v>
      </c>
      <c r="F106" s="89">
        <f t="shared" ref="F106" si="289">+E106*B104</f>
        <v>0</v>
      </c>
      <c r="G106" s="51">
        <v>0</v>
      </c>
      <c r="H106" s="94">
        <f t="shared" si="206"/>
        <v>0</v>
      </c>
      <c r="I106" s="94">
        <f t="shared" ref="I106" si="290">+B104-H106</f>
        <v>0</v>
      </c>
      <c r="J106" s="68">
        <v>0</v>
      </c>
      <c r="K106" s="98">
        <f t="shared" si="218"/>
        <v>0</v>
      </c>
      <c r="L106" s="183"/>
      <c r="M106" s="186"/>
      <c r="N106" s="189"/>
      <c r="O106" s="106"/>
      <c r="P106" s="192"/>
      <c r="Q106" s="195"/>
      <c r="R106" s="52"/>
      <c r="S106" s="52"/>
      <c r="T106" s="52"/>
      <c r="U106" s="52"/>
      <c r="V106" s="52"/>
      <c r="W106" s="52"/>
      <c r="X106" s="52"/>
      <c r="Y106" s="52"/>
      <c r="Z106" s="52"/>
      <c r="AA106" s="52"/>
      <c r="AB106" s="52"/>
      <c r="AC106" s="52"/>
      <c r="AD106" s="52"/>
      <c r="AE106" s="52"/>
      <c r="AF106" s="52"/>
      <c r="AG106" s="52"/>
      <c r="AH106" s="52"/>
      <c r="AI106" s="52"/>
      <c r="AJ106" s="52"/>
    </row>
    <row r="107" spans="1:36" s="49" customFormat="1" ht="15.75" thickTop="1" x14ac:dyDescent="0.25">
      <c r="A107" s="196">
        <v>32</v>
      </c>
      <c r="B107" s="199">
        <v>0</v>
      </c>
      <c r="C107" s="78" t="s">
        <v>123</v>
      </c>
      <c r="D107" s="79">
        <v>1</v>
      </c>
      <c r="E107" s="80">
        <v>0.9</v>
      </c>
      <c r="F107" s="81">
        <f t="shared" ref="F107" si="291">+E107*B107</f>
        <v>0</v>
      </c>
      <c r="G107" s="55">
        <v>0</v>
      </c>
      <c r="H107" s="92">
        <f t="shared" si="206"/>
        <v>0</v>
      </c>
      <c r="I107" s="92">
        <f t="shared" ref="I107" si="292">+B107-H107</f>
        <v>0</v>
      </c>
      <c r="J107" s="66">
        <v>0</v>
      </c>
      <c r="K107" s="96">
        <f t="shared" si="218"/>
        <v>0</v>
      </c>
      <c r="L107" s="181">
        <f t="shared" si="210"/>
        <v>0</v>
      </c>
      <c r="M107" s="184">
        <v>0</v>
      </c>
      <c r="N107" s="187">
        <f t="shared" ref="N107" si="293">IF(L107&gt;B107,"0",L107-M107)</f>
        <v>0</v>
      </c>
      <c r="O107" s="106"/>
      <c r="P107" s="190" t="str">
        <f t="shared" ref="P107" si="294">IF(L107&gt;B107,B107*95%,"")</f>
        <v/>
      </c>
      <c r="Q107" s="193">
        <f t="shared" ref="Q107" si="295">ROUND(IF(P107="",0,P107-M107),0)</f>
        <v>0</v>
      </c>
      <c r="R107" s="52"/>
      <c r="S107" s="52"/>
      <c r="T107" s="52"/>
      <c r="U107" s="52"/>
      <c r="V107" s="52"/>
      <c r="W107" s="52"/>
      <c r="X107" s="52"/>
      <c r="Y107" s="52"/>
      <c r="Z107" s="52"/>
      <c r="AA107" s="52"/>
      <c r="AB107" s="52"/>
      <c r="AC107" s="52"/>
      <c r="AD107" s="52"/>
      <c r="AE107" s="52"/>
      <c r="AF107" s="52"/>
      <c r="AG107" s="52"/>
      <c r="AH107" s="52"/>
      <c r="AI107" s="52"/>
      <c r="AJ107" s="52"/>
    </row>
    <row r="108" spans="1:36" s="49" customFormat="1" ht="15" x14ac:dyDescent="0.25">
      <c r="A108" s="197"/>
      <c r="B108" s="200"/>
      <c r="C108" s="82" t="s">
        <v>124</v>
      </c>
      <c r="D108" s="83">
        <v>2</v>
      </c>
      <c r="E108" s="84">
        <v>0.8</v>
      </c>
      <c r="F108" s="85">
        <f t="shared" ref="F108" si="296">+E108*B107</f>
        <v>0</v>
      </c>
      <c r="G108" s="50">
        <v>0</v>
      </c>
      <c r="H108" s="93">
        <f t="shared" si="206"/>
        <v>0</v>
      </c>
      <c r="I108" s="93">
        <f t="shared" ref="I108" si="297">+B107-H108</f>
        <v>0</v>
      </c>
      <c r="J108" s="67">
        <v>0</v>
      </c>
      <c r="K108" s="97">
        <f t="shared" si="218"/>
        <v>0</v>
      </c>
      <c r="L108" s="182"/>
      <c r="M108" s="185"/>
      <c r="N108" s="188"/>
      <c r="O108" s="106"/>
      <c r="P108" s="191"/>
      <c r="Q108" s="194"/>
      <c r="R108" s="52"/>
      <c r="S108" s="52"/>
      <c r="T108" s="52"/>
      <c r="U108" s="52"/>
      <c r="V108" s="52"/>
      <c r="W108" s="52"/>
      <c r="X108" s="52"/>
      <c r="Y108" s="52"/>
      <c r="Z108" s="52"/>
      <c r="AA108" s="52"/>
      <c r="AB108" s="52"/>
      <c r="AC108" s="52"/>
      <c r="AD108" s="52"/>
      <c r="AE108" s="52"/>
      <c r="AF108" s="52"/>
      <c r="AG108" s="52"/>
      <c r="AH108" s="52"/>
      <c r="AI108" s="52"/>
      <c r="AJ108" s="52"/>
    </row>
    <row r="109" spans="1:36" s="49" customFormat="1" ht="15.75" thickBot="1" x14ac:dyDescent="0.3">
      <c r="A109" s="203"/>
      <c r="B109" s="204"/>
      <c r="C109" s="90" t="s">
        <v>125</v>
      </c>
      <c r="D109" s="87">
        <v>3</v>
      </c>
      <c r="E109" s="88">
        <v>0.2</v>
      </c>
      <c r="F109" s="91">
        <f t="shared" ref="F109" si="298">+E109*B107</f>
        <v>0</v>
      </c>
      <c r="G109" s="57">
        <v>0</v>
      </c>
      <c r="H109" s="95">
        <f t="shared" si="206"/>
        <v>0</v>
      </c>
      <c r="I109" s="94">
        <f t="shared" ref="I109" si="299">+B107-H109</f>
        <v>0</v>
      </c>
      <c r="J109" s="68">
        <v>0</v>
      </c>
      <c r="K109" s="99">
        <f t="shared" si="218"/>
        <v>0</v>
      </c>
      <c r="L109" s="205"/>
      <c r="M109" s="206"/>
      <c r="N109" s="189"/>
      <c r="O109" s="106"/>
      <c r="P109" s="207"/>
      <c r="Q109" s="202"/>
      <c r="R109" s="52"/>
      <c r="S109" s="52"/>
      <c r="T109" s="52"/>
      <c r="U109" s="52"/>
      <c r="V109" s="52"/>
      <c r="W109" s="52"/>
      <c r="X109" s="52"/>
      <c r="Y109" s="52"/>
      <c r="Z109" s="52"/>
      <c r="AA109" s="52"/>
      <c r="AB109" s="52"/>
      <c r="AC109" s="52"/>
      <c r="AD109" s="52"/>
      <c r="AE109" s="52"/>
      <c r="AF109" s="52"/>
      <c r="AG109" s="52"/>
      <c r="AH109" s="52"/>
      <c r="AI109" s="52"/>
      <c r="AJ109" s="52"/>
    </row>
    <row r="110" spans="1:36" s="49" customFormat="1" ht="15.75" thickTop="1" x14ac:dyDescent="0.25">
      <c r="A110" s="196">
        <v>33</v>
      </c>
      <c r="B110" s="199">
        <v>0</v>
      </c>
      <c r="C110" s="78" t="s">
        <v>123</v>
      </c>
      <c r="D110" s="79">
        <v>1</v>
      </c>
      <c r="E110" s="80">
        <v>0.9</v>
      </c>
      <c r="F110" s="81">
        <f t="shared" ref="F110" si="300">+E110*B110</f>
        <v>0</v>
      </c>
      <c r="G110" s="55">
        <v>0</v>
      </c>
      <c r="H110" s="92">
        <f t="shared" ref="H110:H112" si="301">PV(G110,D110,,-F110)</f>
        <v>0</v>
      </c>
      <c r="I110" s="92">
        <f t="shared" ref="I110" si="302">+B110-H110</f>
        <v>0</v>
      </c>
      <c r="J110" s="66">
        <v>0</v>
      </c>
      <c r="K110" s="96">
        <f t="shared" ref="K110:K112" si="303">+I110*J110</f>
        <v>0</v>
      </c>
      <c r="L110" s="181">
        <f t="shared" ref="L110" si="304">+K110+K111+K112</f>
        <v>0</v>
      </c>
      <c r="M110" s="184">
        <v>0</v>
      </c>
      <c r="N110" s="187">
        <f t="shared" ref="N110" si="305">IF(L110&gt;B110,"0",L110-M110)</f>
        <v>0</v>
      </c>
      <c r="O110" s="106"/>
      <c r="P110" s="190" t="str">
        <f t="shared" ref="P110" si="306">IF(L110&gt;B110,B110*95%,"")</f>
        <v/>
      </c>
      <c r="Q110" s="193">
        <f t="shared" ref="Q110" si="307">ROUND(IF(P110="",0,P110-M110),0)</f>
        <v>0</v>
      </c>
      <c r="R110" s="52"/>
      <c r="S110" s="52"/>
      <c r="T110" s="52"/>
      <c r="U110" s="52"/>
      <c r="V110" s="52"/>
      <c r="W110" s="52"/>
      <c r="X110" s="52"/>
      <c r="Y110" s="52"/>
      <c r="Z110" s="52"/>
      <c r="AA110" s="52"/>
      <c r="AB110" s="52"/>
      <c r="AC110" s="52"/>
      <c r="AD110" s="52"/>
      <c r="AE110" s="52"/>
      <c r="AF110" s="52"/>
      <c r="AG110" s="52"/>
      <c r="AH110" s="52"/>
      <c r="AI110" s="52"/>
      <c r="AJ110" s="52"/>
    </row>
    <row r="111" spans="1:36" s="49" customFormat="1" ht="15" x14ac:dyDescent="0.25">
      <c r="A111" s="197"/>
      <c r="B111" s="200"/>
      <c r="C111" s="82" t="s">
        <v>124</v>
      </c>
      <c r="D111" s="83">
        <v>2</v>
      </c>
      <c r="E111" s="84">
        <v>0.8</v>
      </c>
      <c r="F111" s="85">
        <f t="shared" ref="F111" si="308">+E111*B110</f>
        <v>0</v>
      </c>
      <c r="G111" s="50">
        <v>0</v>
      </c>
      <c r="H111" s="93">
        <f t="shared" si="301"/>
        <v>0</v>
      </c>
      <c r="I111" s="93">
        <f t="shared" ref="I111" si="309">+B110-H111</f>
        <v>0</v>
      </c>
      <c r="J111" s="67">
        <v>0</v>
      </c>
      <c r="K111" s="97">
        <f t="shared" si="303"/>
        <v>0</v>
      </c>
      <c r="L111" s="182"/>
      <c r="M111" s="185"/>
      <c r="N111" s="188"/>
      <c r="O111" s="106"/>
      <c r="P111" s="191"/>
      <c r="Q111" s="194"/>
      <c r="R111" s="52"/>
      <c r="S111" s="52"/>
      <c r="T111" s="52"/>
      <c r="U111" s="52"/>
      <c r="V111" s="52"/>
      <c r="W111" s="52"/>
      <c r="X111" s="52"/>
      <c r="Y111" s="52"/>
      <c r="Z111" s="52"/>
      <c r="AA111" s="52"/>
      <c r="AB111" s="52"/>
      <c r="AC111" s="52"/>
      <c r="AD111" s="52"/>
      <c r="AE111" s="52"/>
      <c r="AF111" s="52"/>
      <c r="AG111" s="52"/>
      <c r="AH111" s="52"/>
      <c r="AI111" s="52"/>
      <c r="AJ111" s="52"/>
    </row>
    <row r="112" spans="1:36" s="49" customFormat="1" ht="15.75" thickBot="1" x14ac:dyDescent="0.3">
      <c r="A112" s="203"/>
      <c r="B112" s="204"/>
      <c r="C112" s="90" t="s">
        <v>125</v>
      </c>
      <c r="D112" s="87">
        <v>3</v>
      </c>
      <c r="E112" s="88">
        <v>0.2</v>
      </c>
      <c r="F112" s="91">
        <f t="shared" ref="F112" si="310">+E112*B110</f>
        <v>0</v>
      </c>
      <c r="G112" s="57">
        <v>0</v>
      </c>
      <c r="H112" s="95">
        <f t="shared" si="301"/>
        <v>0</v>
      </c>
      <c r="I112" s="94">
        <f t="shared" ref="I112" si="311">+B110-H112</f>
        <v>0</v>
      </c>
      <c r="J112" s="68">
        <v>0</v>
      </c>
      <c r="K112" s="99">
        <f t="shared" si="303"/>
        <v>0</v>
      </c>
      <c r="L112" s="205"/>
      <c r="M112" s="206"/>
      <c r="N112" s="189"/>
      <c r="O112" s="106"/>
      <c r="P112" s="207"/>
      <c r="Q112" s="202"/>
      <c r="R112" s="52"/>
      <c r="S112" s="52"/>
      <c r="T112" s="52"/>
      <c r="U112" s="52"/>
      <c r="V112" s="52"/>
      <c r="W112" s="52"/>
      <c r="X112" s="52"/>
      <c r="Y112" s="52"/>
      <c r="Z112" s="52"/>
      <c r="AA112" s="52"/>
      <c r="AB112" s="52"/>
      <c r="AC112" s="52"/>
      <c r="AD112" s="52"/>
      <c r="AE112" s="52"/>
      <c r="AF112" s="52"/>
      <c r="AG112" s="52"/>
      <c r="AH112" s="52"/>
      <c r="AI112" s="52"/>
      <c r="AJ112" s="52"/>
    </row>
    <row r="113" spans="1:36" s="49" customFormat="1" ht="15.75" thickTop="1" x14ac:dyDescent="0.25">
      <c r="A113" s="196">
        <v>34</v>
      </c>
      <c r="B113" s="199">
        <v>0</v>
      </c>
      <c r="C113" s="78" t="s">
        <v>123</v>
      </c>
      <c r="D113" s="79">
        <v>1</v>
      </c>
      <c r="E113" s="80">
        <v>0.9</v>
      </c>
      <c r="F113" s="81">
        <f t="shared" ref="F113" si="312">+E113*B113</f>
        <v>0</v>
      </c>
      <c r="G113" s="55">
        <v>0</v>
      </c>
      <c r="H113" s="92">
        <f t="shared" ref="H113:H133" si="313">PV(G113,D113,,-F113)</f>
        <v>0</v>
      </c>
      <c r="I113" s="92">
        <f t="shared" ref="I113" si="314">+B113-H113</f>
        <v>0</v>
      </c>
      <c r="J113" s="66">
        <v>0</v>
      </c>
      <c r="K113" s="96">
        <f t="shared" ref="K113:K133" si="315">+I113*J113</f>
        <v>0</v>
      </c>
      <c r="L113" s="181">
        <f t="shared" ref="L113" si="316">+K113+K114+K115</f>
        <v>0</v>
      </c>
      <c r="M113" s="184">
        <v>0</v>
      </c>
      <c r="N113" s="187">
        <f t="shared" ref="N113" si="317">IF(L113&gt;B113,"0",L113-M113)</f>
        <v>0</v>
      </c>
      <c r="O113" s="106"/>
      <c r="P113" s="190" t="str">
        <f t="shared" ref="P113" si="318">IF(L113&gt;B113,B113*95%,"")</f>
        <v/>
      </c>
      <c r="Q113" s="193">
        <f t="shared" ref="Q113" si="319">ROUND(IF(P113="",0,P113-M113),0)</f>
        <v>0</v>
      </c>
      <c r="R113" s="52"/>
      <c r="S113" s="52"/>
      <c r="T113" s="52"/>
      <c r="U113" s="52"/>
      <c r="V113" s="52"/>
      <c r="W113" s="52"/>
      <c r="X113" s="52"/>
      <c r="Y113" s="52"/>
      <c r="Z113" s="52"/>
      <c r="AA113" s="52"/>
      <c r="AB113" s="52"/>
      <c r="AC113" s="52"/>
      <c r="AD113" s="52"/>
      <c r="AE113" s="52"/>
      <c r="AF113" s="52"/>
      <c r="AG113" s="52"/>
      <c r="AH113" s="52"/>
      <c r="AI113" s="52"/>
      <c r="AJ113" s="52"/>
    </row>
    <row r="114" spans="1:36" s="49" customFormat="1" ht="15" x14ac:dyDescent="0.25">
      <c r="A114" s="197"/>
      <c r="B114" s="200"/>
      <c r="C114" s="82" t="s">
        <v>124</v>
      </c>
      <c r="D114" s="83">
        <v>2</v>
      </c>
      <c r="E114" s="84">
        <v>0.8</v>
      </c>
      <c r="F114" s="85">
        <f t="shared" ref="F114" si="320">+E114*B113</f>
        <v>0</v>
      </c>
      <c r="G114" s="50">
        <v>0</v>
      </c>
      <c r="H114" s="93">
        <f t="shared" si="313"/>
        <v>0</v>
      </c>
      <c r="I114" s="93">
        <f t="shared" ref="I114" si="321">+B113-H114</f>
        <v>0</v>
      </c>
      <c r="J114" s="67">
        <v>0</v>
      </c>
      <c r="K114" s="97">
        <f t="shared" si="315"/>
        <v>0</v>
      </c>
      <c r="L114" s="182"/>
      <c r="M114" s="185"/>
      <c r="N114" s="188"/>
      <c r="O114" s="106"/>
      <c r="P114" s="191"/>
      <c r="Q114" s="194"/>
      <c r="R114" s="52"/>
      <c r="S114" s="52"/>
      <c r="T114" s="52"/>
      <c r="U114" s="52"/>
      <c r="V114" s="52"/>
      <c r="W114" s="52"/>
      <c r="X114" s="52"/>
      <c r="Y114" s="52"/>
      <c r="Z114" s="52"/>
      <c r="AA114" s="52"/>
      <c r="AB114" s="52"/>
      <c r="AC114" s="52"/>
      <c r="AD114" s="52"/>
      <c r="AE114" s="52"/>
      <c r="AF114" s="52"/>
      <c r="AG114" s="52"/>
      <c r="AH114" s="52"/>
      <c r="AI114" s="52"/>
      <c r="AJ114" s="52"/>
    </row>
    <row r="115" spans="1:36" s="49" customFormat="1" ht="15.75" thickBot="1" x14ac:dyDescent="0.3">
      <c r="A115" s="203"/>
      <c r="B115" s="204"/>
      <c r="C115" s="90" t="s">
        <v>125</v>
      </c>
      <c r="D115" s="87">
        <v>3</v>
      </c>
      <c r="E115" s="88">
        <v>0.2</v>
      </c>
      <c r="F115" s="91">
        <f t="shared" ref="F115" si="322">+E115*B113</f>
        <v>0</v>
      </c>
      <c r="G115" s="57">
        <v>0</v>
      </c>
      <c r="H115" s="95">
        <f t="shared" si="313"/>
        <v>0</v>
      </c>
      <c r="I115" s="94">
        <f t="shared" ref="I115" si="323">+B113-H115</f>
        <v>0</v>
      </c>
      <c r="J115" s="68">
        <v>0</v>
      </c>
      <c r="K115" s="99">
        <f t="shared" si="315"/>
        <v>0</v>
      </c>
      <c r="L115" s="205"/>
      <c r="M115" s="206"/>
      <c r="N115" s="189"/>
      <c r="O115" s="106"/>
      <c r="P115" s="207"/>
      <c r="Q115" s="202"/>
      <c r="R115" s="52"/>
      <c r="S115" s="52"/>
      <c r="T115" s="52"/>
      <c r="U115" s="52"/>
      <c r="V115" s="52"/>
      <c r="W115" s="52"/>
      <c r="X115" s="52"/>
      <c r="Y115" s="52"/>
      <c r="Z115" s="52"/>
      <c r="AA115" s="52"/>
      <c r="AB115" s="52"/>
      <c r="AC115" s="52"/>
      <c r="AD115" s="52"/>
      <c r="AE115" s="52"/>
      <c r="AF115" s="52"/>
      <c r="AG115" s="52"/>
      <c r="AH115" s="52"/>
      <c r="AI115" s="52"/>
      <c r="AJ115" s="52"/>
    </row>
    <row r="116" spans="1:36" s="49" customFormat="1" ht="15.75" thickTop="1" x14ac:dyDescent="0.25">
      <c r="A116" s="196">
        <v>35</v>
      </c>
      <c r="B116" s="199">
        <v>0</v>
      </c>
      <c r="C116" s="78" t="s">
        <v>123</v>
      </c>
      <c r="D116" s="79">
        <v>1</v>
      </c>
      <c r="E116" s="80">
        <v>0.9</v>
      </c>
      <c r="F116" s="81">
        <f t="shared" ref="F116" si="324">+E116*B116</f>
        <v>0</v>
      </c>
      <c r="G116" s="55">
        <v>0</v>
      </c>
      <c r="H116" s="92">
        <f t="shared" si="313"/>
        <v>0</v>
      </c>
      <c r="I116" s="92">
        <f t="shared" ref="I116" si="325">+B116-H116</f>
        <v>0</v>
      </c>
      <c r="J116" s="66">
        <v>0</v>
      </c>
      <c r="K116" s="96">
        <f t="shared" si="315"/>
        <v>0</v>
      </c>
      <c r="L116" s="181">
        <f t="shared" ref="L116" si="326">+K116+K117+K118</f>
        <v>0</v>
      </c>
      <c r="M116" s="184">
        <v>0</v>
      </c>
      <c r="N116" s="187">
        <f t="shared" ref="N116" si="327">IF(L116&gt;B116,"0",L116-M116)</f>
        <v>0</v>
      </c>
      <c r="O116" s="106"/>
      <c r="P116" s="190" t="str">
        <f t="shared" ref="P116" si="328">IF(L116&gt;B116,B116*95%,"")</f>
        <v/>
      </c>
      <c r="Q116" s="193">
        <f t="shared" ref="Q116" si="329">ROUND(IF(P116="",0,P116-M116),0)</f>
        <v>0</v>
      </c>
      <c r="R116" s="52"/>
      <c r="S116" s="52"/>
      <c r="T116" s="52"/>
      <c r="U116" s="52"/>
      <c r="V116" s="52"/>
      <c r="W116" s="52"/>
      <c r="X116" s="52"/>
      <c r="Y116" s="52"/>
      <c r="Z116" s="52"/>
      <c r="AA116" s="52"/>
      <c r="AB116" s="52"/>
      <c r="AC116" s="52"/>
      <c r="AD116" s="52"/>
      <c r="AE116" s="52"/>
      <c r="AF116" s="52"/>
      <c r="AG116" s="52"/>
      <c r="AH116" s="52"/>
      <c r="AI116" s="52"/>
      <c r="AJ116" s="52"/>
    </row>
    <row r="117" spans="1:36" s="49" customFormat="1" ht="15" x14ac:dyDescent="0.25">
      <c r="A117" s="197"/>
      <c r="B117" s="200"/>
      <c r="C117" s="82" t="s">
        <v>124</v>
      </c>
      <c r="D117" s="83">
        <v>2</v>
      </c>
      <c r="E117" s="84">
        <v>0.8</v>
      </c>
      <c r="F117" s="85">
        <f t="shared" ref="F117" si="330">+E117*B116</f>
        <v>0</v>
      </c>
      <c r="G117" s="50">
        <v>0</v>
      </c>
      <c r="H117" s="93">
        <f t="shared" si="313"/>
        <v>0</v>
      </c>
      <c r="I117" s="93">
        <f t="shared" ref="I117" si="331">+B116-H117</f>
        <v>0</v>
      </c>
      <c r="J117" s="67">
        <v>0</v>
      </c>
      <c r="K117" s="97">
        <f t="shared" si="315"/>
        <v>0</v>
      </c>
      <c r="L117" s="182"/>
      <c r="M117" s="185"/>
      <c r="N117" s="188"/>
      <c r="O117" s="106"/>
      <c r="P117" s="191"/>
      <c r="Q117" s="194"/>
      <c r="R117" s="52"/>
      <c r="S117" s="52"/>
      <c r="T117" s="52"/>
      <c r="U117" s="52"/>
      <c r="V117" s="52"/>
      <c r="W117" s="52"/>
      <c r="X117" s="52"/>
      <c r="Y117" s="52"/>
      <c r="Z117" s="52"/>
      <c r="AA117" s="52"/>
      <c r="AB117" s="52"/>
      <c r="AC117" s="52"/>
      <c r="AD117" s="52"/>
      <c r="AE117" s="52"/>
      <c r="AF117" s="52"/>
      <c r="AG117" s="52"/>
      <c r="AH117" s="52"/>
      <c r="AI117" s="52"/>
      <c r="AJ117" s="52"/>
    </row>
    <row r="118" spans="1:36" s="49" customFormat="1" ht="15.75" thickBot="1" x14ac:dyDescent="0.3">
      <c r="A118" s="203"/>
      <c r="B118" s="204"/>
      <c r="C118" s="90" t="s">
        <v>125</v>
      </c>
      <c r="D118" s="87">
        <v>3</v>
      </c>
      <c r="E118" s="88">
        <v>0.2</v>
      </c>
      <c r="F118" s="91">
        <f t="shared" ref="F118" si="332">+E118*B116</f>
        <v>0</v>
      </c>
      <c r="G118" s="57">
        <v>0</v>
      </c>
      <c r="H118" s="95">
        <f t="shared" si="313"/>
        <v>0</v>
      </c>
      <c r="I118" s="94">
        <f t="shared" ref="I118" si="333">+B116-H118</f>
        <v>0</v>
      </c>
      <c r="J118" s="68">
        <v>0</v>
      </c>
      <c r="K118" s="99">
        <f t="shared" si="315"/>
        <v>0</v>
      </c>
      <c r="L118" s="205"/>
      <c r="M118" s="206"/>
      <c r="N118" s="189"/>
      <c r="O118" s="106"/>
      <c r="P118" s="207"/>
      <c r="Q118" s="202"/>
      <c r="R118" s="52"/>
      <c r="S118" s="52"/>
      <c r="T118" s="52"/>
      <c r="U118" s="52"/>
      <c r="V118" s="52"/>
      <c r="W118" s="52"/>
      <c r="X118" s="52"/>
      <c r="Y118" s="52"/>
      <c r="Z118" s="52"/>
      <c r="AA118" s="52"/>
      <c r="AB118" s="52"/>
      <c r="AC118" s="52"/>
      <c r="AD118" s="52"/>
      <c r="AE118" s="52"/>
      <c r="AF118" s="52"/>
      <c r="AG118" s="52"/>
      <c r="AH118" s="52"/>
      <c r="AI118" s="52"/>
      <c r="AJ118" s="52"/>
    </row>
    <row r="119" spans="1:36" s="49" customFormat="1" ht="15.75" thickTop="1" x14ac:dyDescent="0.25">
      <c r="A119" s="196">
        <v>36</v>
      </c>
      <c r="B119" s="199">
        <v>0</v>
      </c>
      <c r="C119" s="78" t="s">
        <v>123</v>
      </c>
      <c r="D119" s="79">
        <v>1</v>
      </c>
      <c r="E119" s="80">
        <v>0.9</v>
      </c>
      <c r="F119" s="81">
        <f t="shared" ref="F119" si="334">+E119*B119</f>
        <v>0</v>
      </c>
      <c r="G119" s="55">
        <v>0</v>
      </c>
      <c r="H119" s="92">
        <f t="shared" si="313"/>
        <v>0</v>
      </c>
      <c r="I119" s="92">
        <f t="shared" ref="I119" si="335">+B119-H119</f>
        <v>0</v>
      </c>
      <c r="J119" s="66">
        <v>0</v>
      </c>
      <c r="K119" s="96">
        <f t="shared" si="315"/>
        <v>0</v>
      </c>
      <c r="L119" s="181">
        <f t="shared" ref="L119" si="336">+K119+K120+K121</f>
        <v>0</v>
      </c>
      <c r="M119" s="184">
        <v>0</v>
      </c>
      <c r="N119" s="187">
        <f t="shared" ref="N119" si="337">IF(L119&gt;B119,"0",L119-M119)</f>
        <v>0</v>
      </c>
      <c r="O119" s="106"/>
      <c r="P119" s="190" t="str">
        <f t="shared" ref="P119" si="338">IF(L119&gt;B119,B119*95%,"")</f>
        <v/>
      </c>
      <c r="Q119" s="193">
        <f t="shared" ref="Q119" si="339">ROUND(IF(P119="",0,P119-M119),0)</f>
        <v>0</v>
      </c>
      <c r="R119" s="52"/>
      <c r="S119" s="52"/>
      <c r="T119" s="52"/>
      <c r="U119" s="52"/>
      <c r="V119" s="52"/>
      <c r="W119" s="52"/>
      <c r="X119" s="52"/>
      <c r="Y119" s="52"/>
      <c r="Z119" s="52"/>
      <c r="AA119" s="52"/>
      <c r="AB119" s="52"/>
      <c r="AC119" s="52"/>
      <c r="AD119" s="52"/>
      <c r="AE119" s="52"/>
      <c r="AF119" s="52"/>
      <c r="AG119" s="52"/>
      <c r="AH119" s="52"/>
      <c r="AI119" s="52"/>
      <c r="AJ119" s="52"/>
    </row>
    <row r="120" spans="1:36" s="49" customFormat="1" ht="15" x14ac:dyDescent="0.25">
      <c r="A120" s="197"/>
      <c r="B120" s="200"/>
      <c r="C120" s="82" t="s">
        <v>124</v>
      </c>
      <c r="D120" s="83">
        <v>2</v>
      </c>
      <c r="E120" s="84">
        <v>0.8</v>
      </c>
      <c r="F120" s="85">
        <f t="shared" ref="F120" si="340">+E120*B119</f>
        <v>0</v>
      </c>
      <c r="G120" s="50">
        <v>0</v>
      </c>
      <c r="H120" s="93">
        <f t="shared" si="313"/>
        <v>0</v>
      </c>
      <c r="I120" s="93">
        <f t="shared" ref="I120" si="341">+B119-H120</f>
        <v>0</v>
      </c>
      <c r="J120" s="67">
        <v>0</v>
      </c>
      <c r="K120" s="97">
        <f t="shared" si="315"/>
        <v>0</v>
      </c>
      <c r="L120" s="182"/>
      <c r="M120" s="185"/>
      <c r="N120" s="188"/>
      <c r="O120" s="106"/>
      <c r="P120" s="191"/>
      <c r="Q120" s="194"/>
      <c r="R120" s="52"/>
      <c r="S120" s="52"/>
      <c r="T120" s="52"/>
      <c r="U120" s="52"/>
      <c r="V120" s="52"/>
      <c r="W120" s="52"/>
      <c r="X120" s="52"/>
      <c r="Y120" s="52"/>
      <c r="Z120" s="52"/>
      <c r="AA120" s="52"/>
      <c r="AB120" s="52"/>
      <c r="AC120" s="52"/>
      <c r="AD120" s="52"/>
      <c r="AE120" s="52"/>
      <c r="AF120" s="52"/>
      <c r="AG120" s="52"/>
      <c r="AH120" s="52"/>
      <c r="AI120" s="52"/>
      <c r="AJ120" s="52"/>
    </row>
    <row r="121" spans="1:36" s="49" customFormat="1" ht="15.75" thickBot="1" x14ac:dyDescent="0.3">
      <c r="A121" s="203"/>
      <c r="B121" s="204"/>
      <c r="C121" s="90" t="s">
        <v>125</v>
      </c>
      <c r="D121" s="87">
        <v>3</v>
      </c>
      <c r="E121" s="88">
        <v>0.2</v>
      </c>
      <c r="F121" s="91">
        <f t="shared" ref="F121" si="342">+E121*B119</f>
        <v>0</v>
      </c>
      <c r="G121" s="57">
        <v>0</v>
      </c>
      <c r="H121" s="95">
        <f t="shared" si="313"/>
        <v>0</v>
      </c>
      <c r="I121" s="94">
        <f t="shared" ref="I121" si="343">+B119-H121</f>
        <v>0</v>
      </c>
      <c r="J121" s="68">
        <v>0</v>
      </c>
      <c r="K121" s="99">
        <f t="shared" si="315"/>
        <v>0</v>
      </c>
      <c r="L121" s="205"/>
      <c r="M121" s="206"/>
      <c r="N121" s="189"/>
      <c r="O121" s="106"/>
      <c r="P121" s="207"/>
      <c r="Q121" s="202"/>
      <c r="R121" s="52"/>
      <c r="S121" s="52"/>
      <c r="T121" s="52"/>
      <c r="U121" s="52"/>
      <c r="V121" s="52"/>
      <c r="W121" s="52"/>
      <c r="X121" s="52"/>
      <c r="Y121" s="52"/>
      <c r="Z121" s="52"/>
      <c r="AA121" s="52"/>
      <c r="AB121" s="52"/>
      <c r="AC121" s="52"/>
      <c r="AD121" s="52"/>
      <c r="AE121" s="52"/>
      <c r="AF121" s="52"/>
      <c r="AG121" s="52"/>
      <c r="AH121" s="52"/>
      <c r="AI121" s="52"/>
      <c r="AJ121" s="52"/>
    </row>
    <row r="122" spans="1:36" s="49" customFormat="1" ht="15.75" thickTop="1" x14ac:dyDescent="0.25">
      <c r="A122" s="196">
        <v>37</v>
      </c>
      <c r="B122" s="199">
        <v>0</v>
      </c>
      <c r="C122" s="78" t="s">
        <v>123</v>
      </c>
      <c r="D122" s="79">
        <v>1</v>
      </c>
      <c r="E122" s="80">
        <v>0.9</v>
      </c>
      <c r="F122" s="81">
        <f t="shared" ref="F122" si="344">+E122*B122</f>
        <v>0</v>
      </c>
      <c r="G122" s="55">
        <v>0</v>
      </c>
      <c r="H122" s="92">
        <f t="shared" si="313"/>
        <v>0</v>
      </c>
      <c r="I122" s="92">
        <f t="shared" ref="I122" si="345">+B122-H122</f>
        <v>0</v>
      </c>
      <c r="J122" s="66">
        <v>0</v>
      </c>
      <c r="K122" s="96">
        <f t="shared" si="315"/>
        <v>0</v>
      </c>
      <c r="L122" s="181">
        <f t="shared" ref="L122" si="346">+K122+K123+K124</f>
        <v>0</v>
      </c>
      <c r="M122" s="184">
        <v>0</v>
      </c>
      <c r="N122" s="187">
        <f t="shared" ref="N122" si="347">IF(L122&gt;B122,"0",L122-M122)</f>
        <v>0</v>
      </c>
      <c r="O122" s="106"/>
      <c r="P122" s="190" t="str">
        <f t="shared" ref="P122" si="348">IF(L122&gt;B122,B122*95%,"")</f>
        <v/>
      </c>
      <c r="Q122" s="193">
        <f t="shared" ref="Q122" si="349">ROUND(IF(P122="",0,P122-M122),0)</f>
        <v>0</v>
      </c>
      <c r="R122" s="52"/>
      <c r="S122" s="52"/>
      <c r="T122" s="52"/>
      <c r="U122" s="52"/>
      <c r="V122" s="52"/>
      <c r="W122" s="52"/>
      <c r="X122" s="52"/>
      <c r="Y122" s="52"/>
      <c r="Z122" s="52"/>
      <c r="AA122" s="52"/>
      <c r="AB122" s="52"/>
      <c r="AC122" s="52"/>
      <c r="AD122" s="52"/>
      <c r="AE122" s="52"/>
      <c r="AF122" s="52"/>
      <c r="AG122" s="52"/>
      <c r="AH122" s="52"/>
      <c r="AI122" s="52"/>
      <c r="AJ122" s="52"/>
    </row>
    <row r="123" spans="1:36" s="49" customFormat="1" ht="15" x14ac:dyDescent="0.25">
      <c r="A123" s="197"/>
      <c r="B123" s="200"/>
      <c r="C123" s="82" t="s">
        <v>124</v>
      </c>
      <c r="D123" s="83">
        <v>2</v>
      </c>
      <c r="E123" s="84">
        <v>0.8</v>
      </c>
      <c r="F123" s="85">
        <f t="shared" ref="F123" si="350">+E123*B122</f>
        <v>0</v>
      </c>
      <c r="G123" s="50">
        <v>0</v>
      </c>
      <c r="H123" s="93">
        <f t="shared" si="313"/>
        <v>0</v>
      </c>
      <c r="I123" s="93">
        <f t="shared" ref="I123" si="351">+B122-H123</f>
        <v>0</v>
      </c>
      <c r="J123" s="67">
        <v>0</v>
      </c>
      <c r="K123" s="97">
        <f t="shared" si="315"/>
        <v>0</v>
      </c>
      <c r="L123" s="182"/>
      <c r="M123" s="185"/>
      <c r="N123" s="188"/>
      <c r="O123" s="106"/>
      <c r="P123" s="191"/>
      <c r="Q123" s="194"/>
      <c r="R123" s="52"/>
      <c r="S123" s="52"/>
      <c r="T123" s="52"/>
      <c r="U123" s="52"/>
      <c r="V123" s="52"/>
      <c r="W123" s="52"/>
      <c r="X123" s="52"/>
      <c r="Y123" s="52"/>
      <c r="Z123" s="52"/>
      <c r="AA123" s="52"/>
      <c r="AB123" s="52"/>
      <c r="AC123" s="52"/>
      <c r="AD123" s="52"/>
      <c r="AE123" s="52"/>
      <c r="AF123" s="52"/>
      <c r="AG123" s="52"/>
      <c r="AH123" s="52"/>
      <c r="AI123" s="52"/>
      <c r="AJ123" s="52"/>
    </row>
    <row r="124" spans="1:36" s="49" customFormat="1" ht="15.75" thickBot="1" x14ac:dyDescent="0.3">
      <c r="A124" s="203"/>
      <c r="B124" s="204"/>
      <c r="C124" s="90" t="s">
        <v>125</v>
      </c>
      <c r="D124" s="87">
        <v>3</v>
      </c>
      <c r="E124" s="88">
        <v>0.2</v>
      </c>
      <c r="F124" s="91">
        <f t="shared" ref="F124" si="352">+E124*B122</f>
        <v>0</v>
      </c>
      <c r="G124" s="57">
        <v>0</v>
      </c>
      <c r="H124" s="95">
        <f t="shared" si="313"/>
        <v>0</v>
      </c>
      <c r="I124" s="94">
        <f t="shared" ref="I124" si="353">+B122-H124</f>
        <v>0</v>
      </c>
      <c r="J124" s="68">
        <v>0</v>
      </c>
      <c r="K124" s="99">
        <f t="shared" si="315"/>
        <v>0</v>
      </c>
      <c r="L124" s="205"/>
      <c r="M124" s="206"/>
      <c r="N124" s="189"/>
      <c r="O124" s="106"/>
      <c r="P124" s="207"/>
      <c r="Q124" s="202"/>
      <c r="R124" s="52"/>
      <c r="S124" s="52"/>
      <c r="T124" s="52"/>
      <c r="U124" s="52"/>
      <c r="V124" s="52"/>
      <c r="W124" s="52"/>
      <c r="X124" s="52"/>
      <c r="Y124" s="52"/>
      <c r="Z124" s="52"/>
      <c r="AA124" s="52"/>
      <c r="AB124" s="52"/>
      <c r="AC124" s="52"/>
      <c r="AD124" s="52"/>
      <c r="AE124" s="52"/>
      <c r="AF124" s="52"/>
      <c r="AG124" s="52"/>
      <c r="AH124" s="52"/>
      <c r="AI124" s="52"/>
      <c r="AJ124" s="52"/>
    </row>
    <row r="125" spans="1:36" s="49" customFormat="1" ht="15.75" thickTop="1" x14ac:dyDescent="0.25">
      <c r="A125" s="196">
        <v>38</v>
      </c>
      <c r="B125" s="199">
        <v>0</v>
      </c>
      <c r="C125" s="78" t="s">
        <v>123</v>
      </c>
      <c r="D125" s="79">
        <v>1</v>
      </c>
      <c r="E125" s="80">
        <v>0.9</v>
      </c>
      <c r="F125" s="81">
        <f t="shared" ref="F125" si="354">+E125*B125</f>
        <v>0</v>
      </c>
      <c r="G125" s="55">
        <v>0</v>
      </c>
      <c r="H125" s="92">
        <f t="shared" si="313"/>
        <v>0</v>
      </c>
      <c r="I125" s="92">
        <f t="shared" ref="I125" si="355">+B125-H125</f>
        <v>0</v>
      </c>
      <c r="J125" s="66">
        <v>0</v>
      </c>
      <c r="K125" s="96">
        <f t="shared" si="315"/>
        <v>0</v>
      </c>
      <c r="L125" s="181">
        <f t="shared" ref="L125" si="356">+K125+K126+K127</f>
        <v>0</v>
      </c>
      <c r="M125" s="184">
        <v>0</v>
      </c>
      <c r="N125" s="187">
        <f t="shared" ref="N125" si="357">IF(L125&gt;B125,"0",L125-M125)</f>
        <v>0</v>
      </c>
      <c r="O125" s="106"/>
      <c r="P125" s="190" t="str">
        <f t="shared" ref="P125" si="358">IF(L125&gt;B125,B125*95%,"")</f>
        <v/>
      </c>
      <c r="Q125" s="193">
        <f t="shared" ref="Q125" si="359">ROUND(IF(P125="",0,P125-M125),0)</f>
        <v>0</v>
      </c>
      <c r="R125" s="52"/>
      <c r="S125" s="52"/>
      <c r="T125" s="52"/>
      <c r="U125" s="52"/>
      <c r="V125" s="52"/>
      <c r="W125" s="52"/>
      <c r="X125" s="52"/>
      <c r="Y125" s="52"/>
      <c r="Z125" s="52"/>
      <c r="AA125" s="52"/>
      <c r="AB125" s="52"/>
      <c r="AC125" s="52"/>
      <c r="AD125" s="52"/>
      <c r="AE125" s="52"/>
      <c r="AF125" s="52"/>
      <c r="AG125" s="52"/>
      <c r="AH125" s="52"/>
      <c r="AI125" s="52"/>
      <c r="AJ125" s="52"/>
    </row>
    <row r="126" spans="1:36" s="49" customFormat="1" ht="15" x14ac:dyDescent="0.25">
      <c r="A126" s="197"/>
      <c r="B126" s="200"/>
      <c r="C126" s="82" t="s">
        <v>124</v>
      </c>
      <c r="D126" s="83">
        <v>2</v>
      </c>
      <c r="E126" s="84">
        <v>0.8</v>
      </c>
      <c r="F126" s="85">
        <f t="shared" ref="F126" si="360">+E126*B125</f>
        <v>0</v>
      </c>
      <c r="G126" s="50">
        <v>0</v>
      </c>
      <c r="H126" s="93">
        <f t="shared" si="313"/>
        <v>0</v>
      </c>
      <c r="I126" s="93">
        <f t="shared" ref="I126" si="361">+B125-H126</f>
        <v>0</v>
      </c>
      <c r="J126" s="67">
        <v>0</v>
      </c>
      <c r="K126" s="97">
        <f t="shared" si="315"/>
        <v>0</v>
      </c>
      <c r="L126" s="182"/>
      <c r="M126" s="185"/>
      <c r="N126" s="188"/>
      <c r="O126" s="106"/>
      <c r="P126" s="191"/>
      <c r="Q126" s="194"/>
      <c r="R126" s="52"/>
      <c r="S126" s="52"/>
      <c r="T126" s="52"/>
      <c r="U126" s="52"/>
      <c r="V126" s="52"/>
      <c r="W126" s="52"/>
      <c r="X126" s="52"/>
      <c r="Y126" s="52"/>
      <c r="Z126" s="52"/>
      <c r="AA126" s="52"/>
      <c r="AB126" s="52"/>
      <c r="AC126" s="52"/>
      <c r="AD126" s="52"/>
      <c r="AE126" s="52"/>
      <c r="AF126" s="52"/>
      <c r="AG126" s="52"/>
      <c r="AH126" s="52"/>
      <c r="AI126" s="52"/>
      <c r="AJ126" s="52"/>
    </row>
    <row r="127" spans="1:36" s="49" customFormat="1" ht="15.75" thickBot="1" x14ac:dyDescent="0.3">
      <c r="A127" s="203"/>
      <c r="B127" s="204"/>
      <c r="C127" s="90" t="s">
        <v>125</v>
      </c>
      <c r="D127" s="87">
        <v>3</v>
      </c>
      <c r="E127" s="88">
        <v>0.2</v>
      </c>
      <c r="F127" s="91">
        <f t="shared" ref="F127" si="362">+E127*B125</f>
        <v>0</v>
      </c>
      <c r="G127" s="57">
        <v>0</v>
      </c>
      <c r="H127" s="95">
        <f t="shared" si="313"/>
        <v>0</v>
      </c>
      <c r="I127" s="94">
        <f t="shared" ref="I127" si="363">+B125-H127</f>
        <v>0</v>
      </c>
      <c r="J127" s="68">
        <v>0</v>
      </c>
      <c r="K127" s="99">
        <f t="shared" si="315"/>
        <v>0</v>
      </c>
      <c r="L127" s="205"/>
      <c r="M127" s="206"/>
      <c r="N127" s="189"/>
      <c r="O127" s="106"/>
      <c r="P127" s="207"/>
      <c r="Q127" s="202"/>
      <c r="R127" s="52"/>
      <c r="S127" s="52"/>
      <c r="T127" s="52"/>
      <c r="U127" s="52"/>
      <c r="V127" s="52"/>
      <c r="W127" s="52"/>
      <c r="X127" s="52"/>
      <c r="Y127" s="52"/>
      <c r="Z127" s="52"/>
      <c r="AA127" s="52"/>
      <c r="AB127" s="52"/>
      <c r="AC127" s="52"/>
      <c r="AD127" s="52"/>
      <c r="AE127" s="52"/>
      <c r="AF127" s="52"/>
      <c r="AG127" s="52"/>
      <c r="AH127" s="52"/>
      <c r="AI127" s="52"/>
      <c r="AJ127" s="52"/>
    </row>
    <row r="128" spans="1:36" s="49" customFormat="1" ht="15.75" thickTop="1" x14ac:dyDescent="0.25">
      <c r="A128" s="196">
        <v>39</v>
      </c>
      <c r="B128" s="199">
        <v>0</v>
      </c>
      <c r="C128" s="78" t="s">
        <v>123</v>
      </c>
      <c r="D128" s="79">
        <v>1</v>
      </c>
      <c r="E128" s="80">
        <v>0.9</v>
      </c>
      <c r="F128" s="81">
        <f t="shared" ref="F128" si="364">+E128*B128</f>
        <v>0</v>
      </c>
      <c r="G128" s="55">
        <v>0</v>
      </c>
      <c r="H128" s="92">
        <f t="shared" si="313"/>
        <v>0</v>
      </c>
      <c r="I128" s="92">
        <f t="shared" ref="I128" si="365">+B128-H128</f>
        <v>0</v>
      </c>
      <c r="J128" s="66">
        <v>0</v>
      </c>
      <c r="K128" s="96">
        <f t="shared" si="315"/>
        <v>0</v>
      </c>
      <c r="L128" s="181">
        <f t="shared" ref="L128" si="366">+K128+K129+K130</f>
        <v>0</v>
      </c>
      <c r="M128" s="184">
        <v>0</v>
      </c>
      <c r="N128" s="187">
        <f t="shared" ref="N128" si="367">IF(L128&gt;B128,"0",L128-M128)</f>
        <v>0</v>
      </c>
      <c r="O128" s="106"/>
      <c r="P128" s="190" t="str">
        <f t="shared" ref="P128" si="368">IF(L128&gt;B128,B128*95%,"")</f>
        <v/>
      </c>
      <c r="Q128" s="193">
        <f t="shared" ref="Q128" si="369">ROUND(IF(P128="",0,P128-M128),0)</f>
        <v>0</v>
      </c>
      <c r="R128" s="52"/>
      <c r="S128" s="52"/>
      <c r="T128" s="52"/>
      <c r="U128" s="52"/>
      <c r="V128" s="52"/>
      <c r="W128" s="52"/>
      <c r="X128" s="52"/>
      <c r="Y128" s="52"/>
      <c r="Z128" s="52"/>
      <c r="AA128" s="52"/>
      <c r="AB128" s="52"/>
      <c r="AC128" s="52"/>
      <c r="AD128" s="52"/>
      <c r="AE128" s="52"/>
      <c r="AF128" s="52"/>
      <c r="AG128" s="52"/>
      <c r="AH128" s="52"/>
      <c r="AI128" s="52"/>
      <c r="AJ128" s="52"/>
    </row>
    <row r="129" spans="1:36" s="49" customFormat="1" ht="15" x14ac:dyDescent="0.25">
      <c r="A129" s="197"/>
      <c r="B129" s="200"/>
      <c r="C129" s="82" t="s">
        <v>124</v>
      </c>
      <c r="D129" s="83">
        <v>2</v>
      </c>
      <c r="E129" s="84">
        <v>0.8</v>
      </c>
      <c r="F129" s="85">
        <f t="shared" ref="F129" si="370">+E129*B128</f>
        <v>0</v>
      </c>
      <c r="G129" s="50">
        <v>0</v>
      </c>
      <c r="H129" s="93">
        <f t="shared" si="313"/>
        <v>0</v>
      </c>
      <c r="I129" s="93">
        <f t="shared" ref="I129" si="371">+B128-H129</f>
        <v>0</v>
      </c>
      <c r="J129" s="67">
        <v>0</v>
      </c>
      <c r="K129" s="97">
        <f t="shared" si="315"/>
        <v>0</v>
      </c>
      <c r="L129" s="182"/>
      <c r="M129" s="185"/>
      <c r="N129" s="188"/>
      <c r="O129" s="106"/>
      <c r="P129" s="191"/>
      <c r="Q129" s="194"/>
      <c r="R129" s="52"/>
      <c r="S129" s="52"/>
      <c r="T129" s="52"/>
      <c r="U129" s="52"/>
      <c r="V129" s="52"/>
      <c r="W129" s="52"/>
      <c r="X129" s="52"/>
      <c r="Y129" s="52"/>
      <c r="Z129" s="52"/>
      <c r="AA129" s="52"/>
      <c r="AB129" s="52"/>
      <c r="AC129" s="52"/>
      <c r="AD129" s="52"/>
      <c r="AE129" s="52"/>
      <c r="AF129" s="52"/>
      <c r="AG129" s="52"/>
      <c r="AH129" s="52"/>
      <c r="AI129" s="52"/>
      <c r="AJ129" s="52"/>
    </row>
    <row r="130" spans="1:36" s="49" customFormat="1" ht="15.75" thickBot="1" x14ac:dyDescent="0.3">
      <c r="A130" s="203"/>
      <c r="B130" s="204"/>
      <c r="C130" s="90" t="s">
        <v>125</v>
      </c>
      <c r="D130" s="87">
        <v>3</v>
      </c>
      <c r="E130" s="88">
        <v>0.2</v>
      </c>
      <c r="F130" s="91">
        <f t="shared" ref="F130" si="372">+E130*B128</f>
        <v>0</v>
      </c>
      <c r="G130" s="57">
        <v>0</v>
      </c>
      <c r="H130" s="95">
        <f t="shared" si="313"/>
        <v>0</v>
      </c>
      <c r="I130" s="94">
        <f t="shared" ref="I130" si="373">+B128-H130</f>
        <v>0</v>
      </c>
      <c r="J130" s="68">
        <v>0</v>
      </c>
      <c r="K130" s="99">
        <f t="shared" si="315"/>
        <v>0</v>
      </c>
      <c r="L130" s="205"/>
      <c r="M130" s="206"/>
      <c r="N130" s="189"/>
      <c r="O130" s="106"/>
      <c r="P130" s="207"/>
      <c r="Q130" s="202"/>
      <c r="R130" s="52"/>
      <c r="S130" s="52"/>
      <c r="T130" s="52"/>
      <c r="U130" s="52"/>
      <c r="V130" s="52"/>
      <c r="W130" s="52"/>
      <c r="X130" s="52"/>
      <c r="Y130" s="52"/>
      <c r="Z130" s="52"/>
      <c r="AA130" s="52"/>
      <c r="AB130" s="52"/>
      <c r="AC130" s="52"/>
      <c r="AD130" s="52"/>
      <c r="AE130" s="52"/>
      <c r="AF130" s="52"/>
      <c r="AG130" s="52"/>
      <c r="AH130" s="52"/>
      <c r="AI130" s="52"/>
      <c r="AJ130" s="52"/>
    </row>
    <row r="131" spans="1:36" s="49" customFormat="1" ht="15.75" thickTop="1" x14ac:dyDescent="0.25">
      <c r="A131" s="196">
        <v>40</v>
      </c>
      <c r="B131" s="199">
        <v>0</v>
      </c>
      <c r="C131" s="78" t="s">
        <v>123</v>
      </c>
      <c r="D131" s="79">
        <v>1</v>
      </c>
      <c r="E131" s="80">
        <v>0.9</v>
      </c>
      <c r="F131" s="81">
        <f t="shared" ref="F131" si="374">+E131*B131</f>
        <v>0</v>
      </c>
      <c r="G131" s="55">
        <v>0</v>
      </c>
      <c r="H131" s="92">
        <f t="shared" si="313"/>
        <v>0</v>
      </c>
      <c r="I131" s="92">
        <f t="shared" ref="I131" si="375">+B131-H131</f>
        <v>0</v>
      </c>
      <c r="J131" s="66">
        <v>0</v>
      </c>
      <c r="K131" s="96">
        <f t="shared" si="315"/>
        <v>0</v>
      </c>
      <c r="L131" s="181">
        <f t="shared" ref="L131" si="376">+K131+K132+K133</f>
        <v>0</v>
      </c>
      <c r="M131" s="184">
        <v>0</v>
      </c>
      <c r="N131" s="187">
        <f t="shared" ref="N131" si="377">IF(L131&gt;B131,"0",L131-M131)</f>
        <v>0</v>
      </c>
      <c r="O131" s="106"/>
      <c r="P131" s="190" t="str">
        <f t="shared" ref="P131" si="378">IF(L131&gt;B131,B131*95%,"")</f>
        <v/>
      </c>
      <c r="Q131" s="193">
        <f t="shared" ref="Q131" si="379">ROUND(IF(P131="",0,P131-M131),0)</f>
        <v>0</v>
      </c>
      <c r="R131" s="52"/>
      <c r="S131" s="52"/>
      <c r="T131" s="52"/>
      <c r="U131" s="52"/>
      <c r="V131" s="52"/>
      <c r="W131" s="52"/>
      <c r="X131" s="52"/>
      <c r="Y131" s="52"/>
      <c r="Z131" s="52"/>
      <c r="AA131" s="52"/>
      <c r="AB131" s="52"/>
      <c r="AC131" s="52"/>
      <c r="AD131" s="52"/>
      <c r="AE131" s="52"/>
      <c r="AF131" s="52"/>
      <c r="AG131" s="52"/>
      <c r="AH131" s="52"/>
      <c r="AI131" s="52"/>
      <c r="AJ131" s="52"/>
    </row>
    <row r="132" spans="1:36" s="49" customFormat="1" ht="15" x14ac:dyDescent="0.25">
      <c r="A132" s="197"/>
      <c r="B132" s="200"/>
      <c r="C132" s="82" t="s">
        <v>124</v>
      </c>
      <c r="D132" s="83">
        <v>2</v>
      </c>
      <c r="E132" s="84">
        <v>0.8</v>
      </c>
      <c r="F132" s="85">
        <f t="shared" ref="F132" si="380">+E132*B131</f>
        <v>0</v>
      </c>
      <c r="G132" s="50">
        <v>0</v>
      </c>
      <c r="H132" s="93">
        <f t="shared" si="313"/>
        <v>0</v>
      </c>
      <c r="I132" s="93">
        <f t="shared" ref="I132" si="381">+B131-H132</f>
        <v>0</v>
      </c>
      <c r="J132" s="67">
        <v>0</v>
      </c>
      <c r="K132" s="97">
        <f t="shared" si="315"/>
        <v>0</v>
      </c>
      <c r="L132" s="182"/>
      <c r="M132" s="185"/>
      <c r="N132" s="188"/>
      <c r="O132" s="106"/>
      <c r="P132" s="191"/>
      <c r="Q132" s="194"/>
      <c r="R132" s="52"/>
      <c r="S132" s="52"/>
      <c r="T132" s="52"/>
      <c r="U132" s="52"/>
      <c r="V132" s="52"/>
      <c r="W132" s="52"/>
      <c r="X132" s="52"/>
      <c r="Y132" s="52"/>
      <c r="Z132" s="52"/>
      <c r="AA132" s="52"/>
      <c r="AB132" s="52"/>
      <c r="AC132" s="52"/>
      <c r="AD132" s="52"/>
      <c r="AE132" s="52"/>
      <c r="AF132" s="52"/>
      <c r="AG132" s="52"/>
      <c r="AH132" s="52"/>
      <c r="AI132" s="52"/>
      <c r="AJ132" s="52"/>
    </row>
    <row r="133" spans="1:36" s="49" customFormat="1" ht="15.75" thickBot="1" x14ac:dyDescent="0.3">
      <c r="A133" s="203"/>
      <c r="B133" s="204"/>
      <c r="C133" s="90" t="s">
        <v>125</v>
      </c>
      <c r="D133" s="87">
        <v>3</v>
      </c>
      <c r="E133" s="88">
        <v>0.2</v>
      </c>
      <c r="F133" s="91">
        <f t="shared" ref="F133" si="382">+E133*B131</f>
        <v>0</v>
      </c>
      <c r="G133" s="57">
        <v>0</v>
      </c>
      <c r="H133" s="95">
        <f t="shared" si="313"/>
        <v>0</v>
      </c>
      <c r="I133" s="94">
        <f t="shared" ref="I133" si="383">+B131-H133</f>
        <v>0</v>
      </c>
      <c r="J133" s="68">
        <v>0</v>
      </c>
      <c r="K133" s="99">
        <f t="shared" si="315"/>
        <v>0</v>
      </c>
      <c r="L133" s="205"/>
      <c r="M133" s="206"/>
      <c r="N133" s="189"/>
      <c r="O133" s="106"/>
      <c r="P133" s="207"/>
      <c r="Q133" s="202"/>
      <c r="R133" s="52"/>
      <c r="S133" s="52"/>
      <c r="T133" s="52"/>
      <c r="U133" s="52"/>
      <c r="V133" s="52"/>
      <c r="W133" s="52"/>
      <c r="X133" s="52"/>
      <c r="Y133" s="52"/>
      <c r="Z133" s="52"/>
      <c r="AA133" s="52"/>
      <c r="AB133" s="52"/>
      <c r="AC133" s="52"/>
      <c r="AD133" s="52"/>
      <c r="AE133" s="52"/>
      <c r="AF133" s="52"/>
      <c r="AG133" s="52"/>
      <c r="AH133" s="52"/>
      <c r="AI133" s="52"/>
      <c r="AJ133" s="52"/>
    </row>
    <row r="134" spans="1:36" s="52" customFormat="1" ht="16.5" thickTop="1" thickBot="1" x14ac:dyDescent="0.3">
      <c r="A134" s="58"/>
      <c r="B134" s="60">
        <f>SUM(B14:B109)</f>
        <v>0</v>
      </c>
      <c r="C134" s="69"/>
      <c r="D134" s="70"/>
      <c r="E134" s="71"/>
      <c r="F134" s="72"/>
      <c r="G134" s="59"/>
      <c r="H134" s="73"/>
      <c r="I134" s="73"/>
      <c r="J134" s="74"/>
      <c r="K134" s="75"/>
      <c r="L134" s="76"/>
      <c r="M134" s="61">
        <f>SUM(M14:M109)</f>
        <v>0</v>
      </c>
      <c r="N134" s="60">
        <f>SUM(N14:N109)</f>
        <v>0</v>
      </c>
      <c r="O134" s="77"/>
      <c r="P134" s="76"/>
      <c r="Q134" s="60">
        <f>SUM(Q14:Q109)</f>
        <v>0</v>
      </c>
    </row>
    <row r="135" spans="1:36" s="45" customFormat="1" x14ac:dyDescent="0.2">
      <c r="J135" s="46"/>
      <c r="K135" s="46"/>
    </row>
    <row r="136" spans="1:36" s="45" customFormat="1" x14ac:dyDescent="0.2">
      <c r="A136" s="56"/>
      <c r="B136" s="45" t="s">
        <v>146</v>
      </c>
      <c r="J136" s="46"/>
      <c r="K136" s="46"/>
    </row>
    <row r="137" spans="1:36" s="45" customFormat="1" x14ac:dyDescent="0.2">
      <c r="J137" s="46"/>
      <c r="K137" s="46"/>
    </row>
    <row r="138" spans="1:36" s="45" customFormat="1" x14ac:dyDescent="0.2">
      <c r="A138" s="45" t="s">
        <v>147</v>
      </c>
      <c r="J138" s="46"/>
      <c r="K138" s="46"/>
    </row>
    <row r="139" spans="1:36" s="45" customFormat="1" x14ac:dyDescent="0.2">
      <c r="J139" s="46"/>
      <c r="K139" s="46"/>
    </row>
    <row r="140" spans="1:36" s="45" customFormat="1" x14ac:dyDescent="0.2">
      <c r="J140" s="46"/>
      <c r="K140" s="46"/>
    </row>
    <row r="141" spans="1:36" s="45" customFormat="1" x14ac:dyDescent="0.2">
      <c r="J141" s="46"/>
      <c r="K141" s="46"/>
    </row>
    <row r="142" spans="1:36" s="45" customFormat="1" x14ac:dyDescent="0.2">
      <c r="J142" s="46"/>
      <c r="K142" s="46"/>
    </row>
    <row r="143" spans="1:36" s="45" customFormat="1" x14ac:dyDescent="0.2">
      <c r="J143" s="46"/>
      <c r="K143" s="46"/>
    </row>
    <row r="144" spans="1:36" s="45" customFormat="1" x14ac:dyDescent="0.2">
      <c r="J144" s="46"/>
      <c r="K144" s="46"/>
    </row>
    <row r="145" spans="10:11" s="45" customFormat="1" x14ac:dyDescent="0.2">
      <c r="J145" s="46"/>
      <c r="K145" s="46"/>
    </row>
    <row r="146" spans="10:11" s="45" customFormat="1" x14ac:dyDescent="0.2">
      <c r="J146" s="46"/>
      <c r="K146" s="46"/>
    </row>
    <row r="147" spans="10:11" s="45" customFormat="1" x14ac:dyDescent="0.2">
      <c r="J147" s="46"/>
      <c r="K147" s="46"/>
    </row>
    <row r="148" spans="10:11" s="45" customFormat="1" x14ac:dyDescent="0.2">
      <c r="J148" s="46"/>
      <c r="K148" s="46"/>
    </row>
    <row r="149" spans="10:11" s="45" customFormat="1" x14ac:dyDescent="0.2">
      <c r="J149" s="46"/>
      <c r="K149" s="46"/>
    </row>
    <row r="150" spans="10:11" s="45" customFormat="1" x14ac:dyDescent="0.2">
      <c r="J150" s="46"/>
      <c r="K150" s="46"/>
    </row>
    <row r="151" spans="10:11" s="45" customFormat="1" x14ac:dyDescent="0.2">
      <c r="J151" s="46"/>
      <c r="K151" s="46"/>
    </row>
    <row r="152" spans="10:11" s="45" customFormat="1" x14ac:dyDescent="0.2">
      <c r="J152" s="46"/>
      <c r="K152" s="46"/>
    </row>
    <row r="153" spans="10:11" s="45" customFormat="1" x14ac:dyDescent="0.2">
      <c r="J153" s="46"/>
      <c r="K153" s="46"/>
    </row>
    <row r="154" spans="10:11" s="45" customFormat="1" x14ac:dyDescent="0.2">
      <c r="J154" s="46"/>
      <c r="K154" s="46"/>
    </row>
    <row r="155" spans="10:11" s="45" customFormat="1" x14ac:dyDescent="0.2">
      <c r="J155" s="46"/>
      <c r="K155" s="46"/>
    </row>
    <row r="156" spans="10:11" s="45" customFormat="1" x14ac:dyDescent="0.2">
      <c r="J156" s="46"/>
      <c r="K156" s="46"/>
    </row>
    <row r="157" spans="10:11" s="45" customFormat="1" x14ac:dyDescent="0.2">
      <c r="J157" s="46"/>
      <c r="K157" s="46"/>
    </row>
    <row r="158" spans="10:11" s="45" customFormat="1" x14ac:dyDescent="0.2">
      <c r="J158" s="46"/>
      <c r="K158" s="46"/>
    </row>
    <row r="159" spans="10:11" s="45" customFormat="1" x14ac:dyDescent="0.2">
      <c r="J159" s="46"/>
      <c r="K159" s="46"/>
    </row>
    <row r="160" spans="10:11" s="45" customFormat="1" x14ac:dyDescent="0.2">
      <c r="J160" s="46"/>
      <c r="K160" s="46"/>
    </row>
    <row r="161" spans="10:11" s="45" customFormat="1" x14ac:dyDescent="0.2">
      <c r="J161" s="46"/>
      <c r="K161" s="46"/>
    </row>
    <row r="162" spans="10:11" s="45" customFormat="1" x14ac:dyDescent="0.2">
      <c r="J162" s="46"/>
      <c r="K162" s="46"/>
    </row>
    <row r="163" spans="10:11" s="45" customFormat="1" x14ac:dyDescent="0.2">
      <c r="J163" s="46"/>
      <c r="K163" s="46"/>
    </row>
    <row r="164" spans="10:11" s="45" customFormat="1" x14ac:dyDescent="0.2">
      <c r="J164" s="46"/>
      <c r="K164" s="46"/>
    </row>
    <row r="165" spans="10:11" s="45" customFormat="1" x14ac:dyDescent="0.2">
      <c r="J165" s="46"/>
      <c r="K165" s="46"/>
    </row>
    <row r="166" spans="10:11" s="45" customFormat="1" x14ac:dyDescent="0.2">
      <c r="J166" s="46"/>
      <c r="K166" s="46"/>
    </row>
    <row r="167" spans="10:11" s="45" customFormat="1" x14ac:dyDescent="0.2">
      <c r="J167" s="46"/>
      <c r="K167" s="46"/>
    </row>
    <row r="168" spans="10:11" s="45" customFormat="1" x14ac:dyDescent="0.2">
      <c r="J168" s="46"/>
      <c r="K168" s="46"/>
    </row>
    <row r="169" spans="10:11" s="45" customFormat="1" x14ac:dyDescent="0.2">
      <c r="J169" s="46"/>
      <c r="K169" s="46"/>
    </row>
    <row r="170" spans="10:11" s="45" customFormat="1" x14ac:dyDescent="0.2">
      <c r="J170" s="46"/>
      <c r="K170" s="46"/>
    </row>
    <row r="171" spans="10:11" s="45" customFormat="1" x14ac:dyDescent="0.2">
      <c r="J171" s="46"/>
      <c r="K171" s="46"/>
    </row>
    <row r="172" spans="10:11" s="45" customFormat="1" x14ac:dyDescent="0.2">
      <c r="J172" s="46"/>
      <c r="K172" s="46"/>
    </row>
    <row r="173" spans="10:11" s="45" customFormat="1" x14ac:dyDescent="0.2">
      <c r="J173" s="46"/>
      <c r="K173" s="46"/>
    </row>
    <row r="174" spans="10:11" s="45" customFormat="1" x14ac:dyDescent="0.2">
      <c r="J174" s="46"/>
      <c r="K174" s="46"/>
    </row>
    <row r="175" spans="10:11" s="45" customFormat="1" x14ac:dyDescent="0.2">
      <c r="J175" s="46"/>
      <c r="K175" s="46"/>
    </row>
    <row r="176" spans="10:11" s="45" customFormat="1" x14ac:dyDescent="0.2">
      <c r="J176" s="46"/>
      <c r="K176" s="46"/>
    </row>
  </sheetData>
  <sheetProtection algorithmName="SHA-512" hashValue="QR12KoUIvMC8dwkNkKNzh5RuVqRmGWBldP55vBgN2Rcjcp4PpvNP5giWjle6UE7Ph/HaXwCejJFMKVEu/ZQodA==" saltValue="d/xECsmeGg9XJkrQn3MTrg==" spinCount="100000" sheet="1" selectLockedCells="1"/>
  <mergeCells count="281">
    <mergeCell ref="A128:A130"/>
    <mergeCell ref="B128:B130"/>
    <mergeCell ref="L128:L130"/>
    <mergeCell ref="M128:M130"/>
    <mergeCell ref="N128:N130"/>
    <mergeCell ref="P128:P130"/>
    <mergeCell ref="Q128:Q130"/>
    <mergeCell ref="A131:A133"/>
    <mergeCell ref="B131:B133"/>
    <mergeCell ref="L131:L133"/>
    <mergeCell ref="M131:M133"/>
    <mergeCell ref="N131:N133"/>
    <mergeCell ref="P131:P133"/>
    <mergeCell ref="Q131:Q133"/>
    <mergeCell ref="A122:A124"/>
    <mergeCell ref="B122:B124"/>
    <mergeCell ref="L122:L124"/>
    <mergeCell ref="M122:M124"/>
    <mergeCell ref="N122:N124"/>
    <mergeCell ref="P122:P124"/>
    <mergeCell ref="Q122:Q124"/>
    <mergeCell ref="A125:A127"/>
    <mergeCell ref="B125:B127"/>
    <mergeCell ref="L125:L127"/>
    <mergeCell ref="M125:M127"/>
    <mergeCell ref="N125:N127"/>
    <mergeCell ref="P125:P127"/>
    <mergeCell ref="Q125:Q127"/>
    <mergeCell ref="A116:A118"/>
    <mergeCell ref="B116:B118"/>
    <mergeCell ref="L116:L118"/>
    <mergeCell ref="M116:M118"/>
    <mergeCell ref="N116:N118"/>
    <mergeCell ref="P116:P118"/>
    <mergeCell ref="Q116:Q118"/>
    <mergeCell ref="A119:A121"/>
    <mergeCell ref="B119:B121"/>
    <mergeCell ref="L119:L121"/>
    <mergeCell ref="M119:M121"/>
    <mergeCell ref="N119:N121"/>
    <mergeCell ref="P119:P121"/>
    <mergeCell ref="Q119:Q121"/>
    <mergeCell ref="A110:A112"/>
    <mergeCell ref="B110:B112"/>
    <mergeCell ref="L110:L112"/>
    <mergeCell ref="M110:M112"/>
    <mergeCell ref="N110:N112"/>
    <mergeCell ref="P110:P112"/>
    <mergeCell ref="Q110:Q112"/>
    <mergeCell ref="A113:A115"/>
    <mergeCell ref="B113:B115"/>
    <mergeCell ref="L113:L115"/>
    <mergeCell ref="M113:M115"/>
    <mergeCell ref="N113:N115"/>
    <mergeCell ref="P113:P115"/>
    <mergeCell ref="Q113:Q115"/>
    <mergeCell ref="Q107:Q109"/>
    <mergeCell ref="A107:A109"/>
    <mergeCell ref="B107:B109"/>
    <mergeCell ref="L107:L109"/>
    <mergeCell ref="M107:M109"/>
    <mergeCell ref="N107:N109"/>
    <mergeCell ref="P107:P109"/>
    <mergeCell ref="Q101:Q103"/>
    <mergeCell ref="A104:A106"/>
    <mergeCell ref="B104:B106"/>
    <mergeCell ref="L104:L106"/>
    <mergeCell ref="M104:M106"/>
    <mergeCell ref="N104:N106"/>
    <mergeCell ref="P104:P106"/>
    <mergeCell ref="Q104:Q106"/>
    <mergeCell ref="A101:A103"/>
    <mergeCell ref="B101:B103"/>
    <mergeCell ref="L101:L103"/>
    <mergeCell ref="M101:M103"/>
    <mergeCell ref="N101:N103"/>
    <mergeCell ref="P101:P103"/>
    <mergeCell ref="Q95:Q97"/>
    <mergeCell ref="A98:A100"/>
    <mergeCell ref="B98:B100"/>
    <mergeCell ref="L98:L100"/>
    <mergeCell ref="M98:M100"/>
    <mergeCell ref="N98:N100"/>
    <mergeCell ref="P98:P100"/>
    <mergeCell ref="Q98:Q100"/>
    <mergeCell ref="A95:A97"/>
    <mergeCell ref="B95:B97"/>
    <mergeCell ref="L95:L97"/>
    <mergeCell ref="M95:M97"/>
    <mergeCell ref="N95:N97"/>
    <mergeCell ref="P95:P97"/>
    <mergeCell ref="Q89:Q91"/>
    <mergeCell ref="A92:A94"/>
    <mergeCell ref="B92:B94"/>
    <mergeCell ref="L92:L94"/>
    <mergeCell ref="M92:M94"/>
    <mergeCell ref="N92:N94"/>
    <mergeCell ref="P92:P94"/>
    <mergeCell ref="Q92:Q94"/>
    <mergeCell ref="A89:A91"/>
    <mergeCell ref="B89:B91"/>
    <mergeCell ref="L89:L91"/>
    <mergeCell ref="M89:M91"/>
    <mergeCell ref="N89:N91"/>
    <mergeCell ref="P89:P91"/>
    <mergeCell ref="Q83:Q85"/>
    <mergeCell ref="A86:A88"/>
    <mergeCell ref="B86:B88"/>
    <mergeCell ref="L86:L88"/>
    <mergeCell ref="M86:M88"/>
    <mergeCell ref="N86:N88"/>
    <mergeCell ref="P86:P88"/>
    <mergeCell ref="Q86:Q88"/>
    <mergeCell ref="A83:A85"/>
    <mergeCell ref="B83:B85"/>
    <mergeCell ref="L83:L85"/>
    <mergeCell ref="M83:M85"/>
    <mergeCell ref="N83:N85"/>
    <mergeCell ref="P83:P85"/>
    <mergeCell ref="Q77:Q79"/>
    <mergeCell ref="A80:A82"/>
    <mergeCell ref="B80:B82"/>
    <mergeCell ref="L80:L82"/>
    <mergeCell ref="M80:M82"/>
    <mergeCell ref="N80:N82"/>
    <mergeCell ref="P80:P82"/>
    <mergeCell ref="Q80:Q82"/>
    <mergeCell ref="A77:A79"/>
    <mergeCell ref="B77:B79"/>
    <mergeCell ref="L77:L79"/>
    <mergeCell ref="M77:M79"/>
    <mergeCell ref="N77:N79"/>
    <mergeCell ref="P77:P79"/>
    <mergeCell ref="Q71:Q73"/>
    <mergeCell ref="A74:A76"/>
    <mergeCell ref="B74:B76"/>
    <mergeCell ref="L74:L76"/>
    <mergeCell ref="M74:M76"/>
    <mergeCell ref="N74:N76"/>
    <mergeCell ref="P74:P76"/>
    <mergeCell ref="Q74:Q76"/>
    <mergeCell ref="A71:A73"/>
    <mergeCell ref="B71:B73"/>
    <mergeCell ref="L71:L73"/>
    <mergeCell ref="M71:M73"/>
    <mergeCell ref="N71:N73"/>
    <mergeCell ref="P71:P73"/>
    <mergeCell ref="Q65:Q67"/>
    <mergeCell ref="A68:A70"/>
    <mergeCell ref="B68:B70"/>
    <mergeCell ref="L68:L70"/>
    <mergeCell ref="M68:M70"/>
    <mergeCell ref="N68:N70"/>
    <mergeCell ref="P68:P70"/>
    <mergeCell ref="Q68:Q70"/>
    <mergeCell ref="A65:A67"/>
    <mergeCell ref="B65:B67"/>
    <mergeCell ref="L65:L67"/>
    <mergeCell ref="M65:M67"/>
    <mergeCell ref="N65:N67"/>
    <mergeCell ref="P65:P67"/>
    <mergeCell ref="Q59:Q61"/>
    <mergeCell ref="A62:A64"/>
    <mergeCell ref="B62:B64"/>
    <mergeCell ref="L62:L64"/>
    <mergeCell ref="M62:M64"/>
    <mergeCell ref="N62:N64"/>
    <mergeCell ref="P62:P64"/>
    <mergeCell ref="Q62:Q64"/>
    <mergeCell ref="A59:A61"/>
    <mergeCell ref="B59:B61"/>
    <mergeCell ref="L59:L61"/>
    <mergeCell ref="M59:M61"/>
    <mergeCell ref="N59:N61"/>
    <mergeCell ref="P59:P61"/>
    <mergeCell ref="Q53:Q55"/>
    <mergeCell ref="A56:A58"/>
    <mergeCell ref="B56:B58"/>
    <mergeCell ref="L56:L58"/>
    <mergeCell ref="M56:M58"/>
    <mergeCell ref="N56:N58"/>
    <mergeCell ref="P56:P58"/>
    <mergeCell ref="Q56:Q58"/>
    <mergeCell ref="A53:A55"/>
    <mergeCell ref="B53:B55"/>
    <mergeCell ref="L53:L55"/>
    <mergeCell ref="M53:M55"/>
    <mergeCell ref="N53:N55"/>
    <mergeCell ref="P53:P55"/>
    <mergeCell ref="Q47:Q49"/>
    <mergeCell ref="A50:A52"/>
    <mergeCell ref="B50:B52"/>
    <mergeCell ref="L50:L52"/>
    <mergeCell ref="M50:M52"/>
    <mergeCell ref="N50:N52"/>
    <mergeCell ref="P50:P52"/>
    <mergeCell ref="Q50:Q52"/>
    <mergeCell ref="A47:A49"/>
    <mergeCell ref="B47:B49"/>
    <mergeCell ref="L47:L49"/>
    <mergeCell ref="M47:M49"/>
    <mergeCell ref="N47:N49"/>
    <mergeCell ref="P47:P49"/>
    <mergeCell ref="Q41:Q43"/>
    <mergeCell ref="A44:A46"/>
    <mergeCell ref="B44:B46"/>
    <mergeCell ref="L44:L46"/>
    <mergeCell ref="M44:M46"/>
    <mergeCell ref="N44:N46"/>
    <mergeCell ref="P44:P46"/>
    <mergeCell ref="Q44:Q46"/>
    <mergeCell ref="A41:A43"/>
    <mergeCell ref="B41:B43"/>
    <mergeCell ref="L41:L43"/>
    <mergeCell ref="M41:M43"/>
    <mergeCell ref="N41:N43"/>
    <mergeCell ref="P41:P43"/>
    <mergeCell ref="Q35:Q37"/>
    <mergeCell ref="A38:A40"/>
    <mergeCell ref="B38:B40"/>
    <mergeCell ref="L38:L40"/>
    <mergeCell ref="M38:M40"/>
    <mergeCell ref="N38:N40"/>
    <mergeCell ref="P38:P40"/>
    <mergeCell ref="Q38:Q40"/>
    <mergeCell ref="A35:A37"/>
    <mergeCell ref="B35:B37"/>
    <mergeCell ref="L35:L37"/>
    <mergeCell ref="M35:M37"/>
    <mergeCell ref="N35:N37"/>
    <mergeCell ref="P35:P37"/>
    <mergeCell ref="Q29:Q31"/>
    <mergeCell ref="A32:A34"/>
    <mergeCell ref="B32:B34"/>
    <mergeCell ref="L32:L34"/>
    <mergeCell ref="M32:M34"/>
    <mergeCell ref="N32:N34"/>
    <mergeCell ref="P32:P34"/>
    <mergeCell ref="Q32:Q34"/>
    <mergeCell ref="A29:A31"/>
    <mergeCell ref="B29:B31"/>
    <mergeCell ref="L29:L31"/>
    <mergeCell ref="M29:M31"/>
    <mergeCell ref="N29:N31"/>
    <mergeCell ref="P29:P31"/>
    <mergeCell ref="Q23:Q25"/>
    <mergeCell ref="A26:A28"/>
    <mergeCell ref="B26:B28"/>
    <mergeCell ref="L26:L28"/>
    <mergeCell ref="M26:M28"/>
    <mergeCell ref="N26:N28"/>
    <mergeCell ref="P26:P28"/>
    <mergeCell ref="Q26:Q28"/>
    <mergeCell ref="A23:A25"/>
    <mergeCell ref="B23:B25"/>
    <mergeCell ref="L23:L25"/>
    <mergeCell ref="M23:M25"/>
    <mergeCell ref="N23:N25"/>
    <mergeCell ref="P23:P25"/>
    <mergeCell ref="A20:A22"/>
    <mergeCell ref="B20:B22"/>
    <mergeCell ref="L20:L22"/>
    <mergeCell ref="M20:M22"/>
    <mergeCell ref="N20:N22"/>
    <mergeCell ref="P20:P22"/>
    <mergeCell ref="Q20:Q22"/>
    <mergeCell ref="A17:A19"/>
    <mergeCell ref="B17:B19"/>
    <mergeCell ref="L17:L19"/>
    <mergeCell ref="M17:M19"/>
    <mergeCell ref="N17:N19"/>
    <mergeCell ref="P17:P19"/>
    <mergeCell ref="P12:Q12"/>
    <mergeCell ref="A14:A16"/>
    <mergeCell ref="B14:B16"/>
    <mergeCell ref="L14:L16"/>
    <mergeCell ref="M14:M16"/>
    <mergeCell ref="N14:N16"/>
    <mergeCell ref="P14:P16"/>
    <mergeCell ref="Q14:Q16"/>
    <mergeCell ref="Q17:Q19"/>
  </mergeCells>
  <pageMargins left="0.70866141732283472" right="0.31496062992125984" top="0.74803149606299213" bottom="0.74803149606299213" header="0.31496062992125984" footer="0.31496062992125984"/>
  <pageSetup orientation="portrait" r:id="rId1"/>
  <ignoredErrors>
    <ignoredError sqref="F14:F133 H14:H133 I14:I133 K14:K133 N14:N134 P14:P135 Q14:Q170"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2"/>
  <sheetViews>
    <sheetView workbookViewId="0">
      <selection activeCell="B2" sqref="B2"/>
    </sheetView>
  </sheetViews>
  <sheetFormatPr baseColWidth="10" defaultRowHeight="15" x14ac:dyDescent="0.25"/>
  <sheetData>
    <row r="1" spans="1:2" x14ac:dyDescent="0.25">
      <c r="A1" t="s">
        <v>25</v>
      </c>
      <c r="B1" t="s">
        <v>51</v>
      </c>
    </row>
    <row r="2" spans="1:2" x14ac:dyDescent="0.25">
      <c r="A2" t="s">
        <v>26</v>
      </c>
      <c r="B2" t="s">
        <v>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PROCEDIMIENTO</vt:lpstr>
      <vt:lpstr>INSTRUCCIONES</vt:lpstr>
      <vt:lpstr>FORMATO CARTERA (ORIGINAL)</vt:lpstr>
      <vt:lpstr>lista</vt:lpstr>
      <vt:lpstr>'FORMATO CARTERA (ORIGINAL)'!Área_de_impresión</vt:lpstr>
      <vt:lpstr>PROCEDIMIENTO!Área_de_impresión</vt:lpstr>
      <vt:lpstr>PROCEDIMIENTO!Títulos_a_imprimir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mcasas</dc:creator>
  <cp:lastModifiedBy>Lisa Damaris Ovalle Valenzuela</cp:lastModifiedBy>
  <cp:lastPrinted>2023-06-07T15:48:17Z</cp:lastPrinted>
  <dcterms:created xsi:type="dcterms:W3CDTF">2012-12-05T23:07:26Z</dcterms:created>
  <dcterms:modified xsi:type="dcterms:W3CDTF">2023-11-16T16:07:14Z</dcterms:modified>
</cp:coreProperties>
</file>