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Y:\P\5. 120-24 INS SGC\1.SGC\G. DOCUMENTACIÓN\SIG - SISTEMAS\3. Soporte\GR\5\"/>
    </mc:Choice>
  </mc:AlternateContent>
  <xr:revisionPtr revIDLastSave="0" documentId="13_ncr:1_{97A20F94-5CDC-41DB-AE2C-16E58897009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MES" sheetId="8" r:id="rId1"/>
    <sheet name="INSTRUCCION" sheetId="9" r:id="rId2"/>
    <sheet name="TRADUCTOR" sheetId="2" state="hidden" r:id="rId3"/>
  </sheets>
  <definedNames>
    <definedName name="_xlnm._FilterDatabase" localSheetId="0" hidden="1">MES!$A$7:$K$26</definedName>
    <definedName name="_xlnm.Print_Area" localSheetId="0">MES!$A$1:$K$30</definedName>
    <definedName name="_xlnm.Print_Titles" localSheetId="0">MES!$1:$7</definedName>
  </definedNames>
  <calcPr calcId="191029"/>
</workbook>
</file>

<file path=xl/calcChain.xml><?xml version="1.0" encoding="utf-8"?>
<calcChain xmlns="http://schemas.openxmlformats.org/spreadsheetml/2006/main">
  <c r="O1" i="2" l="1"/>
  <c r="D4" i="2" s="1"/>
  <c r="D6" i="2" s="1"/>
  <c r="D8" i="2" s="1"/>
  <c r="O4" i="2" l="1"/>
  <c r="I4" i="2"/>
  <c r="O5" i="2"/>
  <c r="G4" i="2"/>
  <c r="F4" i="2"/>
  <c r="J5" i="2"/>
  <c r="H5" i="2"/>
  <c r="I5" i="2"/>
  <c r="N4" i="2"/>
  <c r="K5" i="2"/>
  <c r="L6" i="2"/>
  <c r="L8" i="2" s="1"/>
  <c r="L5" i="2"/>
  <c r="N5" i="2"/>
  <c r="E4" i="2"/>
  <c r="O6" i="2"/>
  <c r="N6" i="2" s="1"/>
  <c r="N8" i="2" s="1"/>
  <c r="L4" i="2"/>
  <c r="K4" i="2"/>
  <c r="H4" i="2"/>
  <c r="J4" i="2"/>
  <c r="P6" i="2" l="1"/>
  <c r="P8" i="2" s="1"/>
  <c r="H6" i="2"/>
  <c r="H8" i="2" s="1"/>
  <c r="E6" i="2"/>
  <c r="E8" i="2" s="1"/>
  <c r="F6" i="2"/>
  <c r="F8" i="2" s="1"/>
  <c r="J6" i="2"/>
  <c r="J8" i="2" s="1"/>
  <c r="I6" i="2"/>
  <c r="I8" i="2" s="1"/>
  <c r="H10" i="2"/>
  <c r="G6" i="2"/>
  <c r="G8" i="2" s="1"/>
  <c r="O8" i="2"/>
  <c r="K6" i="2"/>
  <c r="K8" i="2" s="1"/>
  <c r="K28" i="8" l="1"/>
</calcChain>
</file>

<file path=xl/sharedStrings.xml><?xml version="1.0" encoding="utf-8"?>
<sst xmlns="http://schemas.openxmlformats.org/spreadsheetml/2006/main" count="502" uniqueCount="445">
  <si>
    <t>Unidades y Decenas</t>
  </si>
  <si>
    <t>Texto</t>
  </si>
  <si>
    <t>00</t>
  </si>
  <si>
    <t xml:space="preserve"> </t>
  </si>
  <si>
    <t xml:space="preserve"> Millones</t>
  </si>
  <si>
    <t>01</t>
  </si>
  <si>
    <t>Un</t>
  </si>
  <si>
    <t xml:space="preserve"> Billones</t>
  </si>
  <si>
    <t>02</t>
  </si>
  <si>
    <t>Dos</t>
  </si>
  <si>
    <t>03</t>
  </si>
  <si>
    <t>Tres</t>
  </si>
  <si>
    <t>04</t>
  </si>
  <si>
    <t>Cuatro</t>
  </si>
  <si>
    <t>05</t>
  </si>
  <si>
    <t>Cinco</t>
  </si>
  <si>
    <t>06</t>
  </si>
  <si>
    <t>Seis</t>
  </si>
  <si>
    <t>07</t>
  </si>
  <si>
    <t>Siete</t>
  </si>
  <si>
    <t>08</t>
  </si>
  <si>
    <t>Ocho</t>
  </si>
  <si>
    <t>09</t>
  </si>
  <si>
    <t>Nueve</t>
  </si>
  <si>
    <t>10</t>
  </si>
  <si>
    <t>Diez</t>
  </si>
  <si>
    <t>11</t>
  </si>
  <si>
    <t>Once</t>
  </si>
  <si>
    <t>12</t>
  </si>
  <si>
    <t>Doce</t>
  </si>
  <si>
    <t>13</t>
  </si>
  <si>
    <t>Trece</t>
  </si>
  <si>
    <t>14</t>
  </si>
  <si>
    <t>Catorce</t>
  </si>
  <si>
    <t>15</t>
  </si>
  <si>
    <t>Quince</t>
  </si>
  <si>
    <t>16</t>
  </si>
  <si>
    <t>Dieciseis</t>
  </si>
  <si>
    <t>17</t>
  </si>
  <si>
    <t>Diecisiete</t>
  </si>
  <si>
    <t>18</t>
  </si>
  <si>
    <t>Dieciocho</t>
  </si>
  <si>
    <t>19</t>
  </si>
  <si>
    <t>Diecinueve</t>
  </si>
  <si>
    <t>20</t>
  </si>
  <si>
    <t>Veinte</t>
  </si>
  <si>
    <t>21</t>
  </si>
  <si>
    <t>Veintiun</t>
  </si>
  <si>
    <t>22</t>
  </si>
  <si>
    <t>Veintidos</t>
  </si>
  <si>
    <t>23</t>
  </si>
  <si>
    <t>Veintitres</t>
  </si>
  <si>
    <t>24</t>
  </si>
  <si>
    <t>Veinticuatro</t>
  </si>
  <si>
    <t>25</t>
  </si>
  <si>
    <t>Veinticinco</t>
  </si>
  <si>
    <t>26</t>
  </si>
  <si>
    <t>Veintiseis</t>
  </si>
  <si>
    <t>27</t>
  </si>
  <si>
    <t>Veintisiete</t>
  </si>
  <si>
    <t>28</t>
  </si>
  <si>
    <t>Veintiocho</t>
  </si>
  <si>
    <t>29</t>
  </si>
  <si>
    <t>Veintinueve</t>
  </si>
  <si>
    <t>30</t>
  </si>
  <si>
    <t>Treinta</t>
  </si>
  <si>
    <t>31</t>
  </si>
  <si>
    <t>Treinta y Un</t>
  </si>
  <si>
    <t>32</t>
  </si>
  <si>
    <t>Treinta y Dos</t>
  </si>
  <si>
    <t>33</t>
  </si>
  <si>
    <t>Treinta y Tres</t>
  </si>
  <si>
    <t>34</t>
  </si>
  <si>
    <t>Treinta y Cuatro</t>
  </si>
  <si>
    <t>35</t>
  </si>
  <si>
    <t>Treinta y Cinco</t>
  </si>
  <si>
    <t>36</t>
  </si>
  <si>
    <t>Treinta y Seis</t>
  </si>
  <si>
    <t>37</t>
  </si>
  <si>
    <t>Treinta y Siete</t>
  </si>
  <si>
    <t>38</t>
  </si>
  <si>
    <t>Treinta y Ocho</t>
  </si>
  <si>
    <t>39</t>
  </si>
  <si>
    <t>Treinta y Nueve</t>
  </si>
  <si>
    <t>40</t>
  </si>
  <si>
    <t>Cuarenta</t>
  </si>
  <si>
    <t>41</t>
  </si>
  <si>
    <t>Cuarenta y Un</t>
  </si>
  <si>
    <t>42</t>
  </si>
  <si>
    <t>Cuarenta y Dos</t>
  </si>
  <si>
    <t>43</t>
  </si>
  <si>
    <t>Cuarenta y Tres</t>
  </si>
  <si>
    <t>44</t>
  </si>
  <si>
    <t>Cuarenta y Cuatro</t>
  </si>
  <si>
    <t>45</t>
  </si>
  <si>
    <t>Cuarenta y Cinco</t>
  </si>
  <si>
    <t>46</t>
  </si>
  <si>
    <t>Cuarenta y Seis</t>
  </si>
  <si>
    <t>47</t>
  </si>
  <si>
    <t>Cuarenta y Siete</t>
  </si>
  <si>
    <t>48</t>
  </si>
  <si>
    <t>Cuarenta y Ocho</t>
  </si>
  <si>
    <t>49</t>
  </si>
  <si>
    <t>Cuarenta y Nueve</t>
  </si>
  <si>
    <t>50</t>
  </si>
  <si>
    <t>Cincuenta</t>
  </si>
  <si>
    <t>51</t>
  </si>
  <si>
    <t>Cincuenta y Un</t>
  </si>
  <si>
    <t>52</t>
  </si>
  <si>
    <t>Cincuenta y Dos</t>
  </si>
  <si>
    <t>53</t>
  </si>
  <si>
    <t>Cincuenta y Tres</t>
  </si>
  <si>
    <t>54</t>
  </si>
  <si>
    <t>Cincuenta y Cuatro</t>
  </si>
  <si>
    <t>55</t>
  </si>
  <si>
    <t>Cincuenta y Cinco</t>
  </si>
  <si>
    <t>56</t>
  </si>
  <si>
    <t>Cincuenta y Seis</t>
  </si>
  <si>
    <t>57</t>
  </si>
  <si>
    <t>Cincuenta y Siete</t>
  </si>
  <si>
    <t>58</t>
  </si>
  <si>
    <t>Cincuenta y Ocho</t>
  </si>
  <si>
    <t>59</t>
  </si>
  <si>
    <t>Cincuenta y Nueve</t>
  </si>
  <si>
    <t>60</t>
  </si>
  <si>
    <t>Sesenta</t>
  </si>
  <si>
    <t>61</t>
  </si>
  <si>
    <t>Sesenta y Un</t>
  </si>
  <si>
    <t>62</t>
  </si>
  <si>
    <t>Sesenta y Dos</t>
  </si>
  <si>
    <t>63</t>
  </si>
  <si>
    <t>Sesenta y Tres</t>
  </si>
  <si>
    <t>64</t>
  </si>
  <si>
    <t>Sesenta y Cuatro</t>
  </si>
  <si>
    <t>65</t>
  </si>
  <si>
    <t>Sesenta y Cinco</t>
  </si>
  <si>
    <t>66</t>
  </si>
  <si>
    <t>Sesenta y Seis</t>
  </si>
  <si>
    <t>67</t>
  </si>
  <si>
    <t>Sesenta y Siete</t>
  </si>
  <si>
    <t>68</t>
  </si>
  <si>
    <t>Sesenta y Ocho</t>
  </si>
  <si>
    <t>69</t>
  </si>
  <si>
    <t>Sesenta y Nueve</t>
  </si>
  <si>
    <t>70</t>
  </si>
  <si>
    <t>Setenta</t>
  </si>
  <si>
    <t>71</t>
  </si>
  <si>
    <t>Setenta y Un</t>
  </si>
  <si>
    <t>72</t>
  </si>
  <si>
    <t>Setenta y Dos</t>
  </si>
  <si>
    <t>73</t>
  </si>
  <si>
    <t>Setenta y Tres</t>
  </si>
  <si>
    <t>74</t>
  </si>
  <si>
    <t>Setenta y Cuatro</t>
  </si>
  <si>
    <t>75</t>
  </si>
  <si>
    <t>Setenta y Cinco</t>
  </si>
  <si>
    <t>76</t>
  </si>
  <si>
    <t>Setenta y Seis</t>
  </si>
  <si>
    <t>77</t>
  </si>
  <si>
    <t>Setenta y Siete</t>
  </si>
  <si>
    <t>78</t>
  </si>
  <si>
    <t>Setenta y Ocho</t>
  </si>
  <si>
    <t>79</t>
  </si>
  <si>
    <t>Setenta y Nueve</t>
  </si>
  <si>
    <t>80</t>
  </si>
  <si>
    <t>Ochenta</t>
  </si>
  <si>
    <t>81</t>
  </si>
  <si>
    <t>Ochenta y Un</t>
  </si>
  <si>
    <t>82</t>
  </si>
  <si>
    <t>Ochenta y Dos</t>
  </si>
  <si>
    <t>83</t>
  </si>
  <si>
    <t>Ochenta y Tres</t>
  </si>
  <si>
    <t>84</t>
  </si>
  <si>
    <t>Ochenta y Cuatro</t>
  </si>
  <si>
    <t>85</t>
  </si>
  <si>
    <t>Ochenta y Cinco</t>
  </si>
  <si>
    <t>86</t>
  </si>
  <si>
    <t>Ochenta y Seis</t>
  </si>
  <si>
    <t>87</t>
  </si>
  <si>
    <t>Ochenta y Siete</t>
  </si>
  <si>
    <t>88</t>
  </si>
  <si>
    <t>Ochenta Y Ocho</t>
  </si>
  <si>
    <t>89</t>
  </si>
  <si>
    <t>Ochenta y Nueve</t>
  </si>
  <si>
    <t>90</t>
  </si>
  <si>
    <t>Noventa</t>
  </si>
  <si>
    <t>91</t>
  </si>
  <si>
    <t>Noventa y Un</t>
  </si>
  <si>
    <t>92</t>
  </si>
  <si>
    <t>Noventa y Dos</t>
  </si>
  <si>
    <t>93</t>
  </si>
  <si>
    <t>Noventa y Tres</t>
  </si>
  <si>
    <t>94</t>
  </si>
  <si>
    <t>Noventa y Cuatro</t>
  </si>
  <si>
    <t>95</t>
  </si>
  <si>
    <t>Noventa y Cinco</t>
  </si>
  <si>
    <t>96</t>
  </si>
  <si>
    <t>Noventa y Seis</t>
  </si>
  <si>
    <t>97</t>
  </si>
  <si>
    <t>Noventa y Siete</t>
  </si>
  <si>
    <t>98</t>
  </si>
  <si>
    <t>Noventa y Ocho</t>
  </si>
  <si>
    <t>99</t>
  </si>
  <si>
    <t>Noventa y Nueve</t>
  </si>
  <si>
    <t>100</t>
  </si>
  <si>
    <t>Cien</t>
  </si>
  <si>
    <t>Centenas</t>
  </si>
  <si>
    <t>0</t>
  </si>
  <si>
    <t>1</t>
  </si>
  <si>
    <t>Ciento</t>
  </si>
  <si>
    <t>2</t>
  </si>
  <si>
    <t>Doscientos</t>
  </si>
  <si>
    <t>3</t>
  </si>
  <si>
    <t>Trescientos</t>
  </si>
  <si>
    <t>4</t>
  </si>
  <si>
    <t>Cuatrocientos</t>
  </si>
  <si>
    <t>5</t>
  </si>
  <si>
    <t>Quinientos</t>
  </si>
  <si>
    <t>6</t>
  </si>
  <si>
    <t>Seiscientos</t>
  </si>
  <si>
    <t>7</t>
  </si>
  <si>
    <t>Setecientos</t>
  </si>
  <si>
    <t>8</t>
  </si>
  <si>
    <t>Ochocientos</t>
  </si>
  <si>
    <t>9</t>
  </si>
  <si>
    <t>Novecientos</t>
  </si>
  <si>
    <t>Unmil</t>
  </si>
  <si>
    <t>Dosmil</t>
  </si>
  <si>
    <t>Tresmil</t>
  </si>
  <si>
    <t>Cuatromil</t>
  </si>
  <si>
    <t>Cincomil</t>
  </si>
  <si>
    <t>Seismil</t>
  </si>
  <si>
    <t>Sietemil</t>
  </si>
  <si>
    <t>Ochomil</t>
  </si>
  <si>
    <t>Nuevemil</t>
  </si>
  <si>
    <t>Un Millón</t>
  </si>
  <si>
    <t>Dos Millones</t>
  </si>
  <si>
    <t>Tres Millones</t>
  </si>
  <si>
    <t>Cuatro Millones</t>
  </si>
  <si>
    <t>Cinco Millones</t>
  </si>
  <si>
    <t>Seis Millones</t>
  </si>
  <si>
    <t>Siete Millones</t>
  </si>
  <si>
    <t>Ocho Millones</t>
  </si>
  <si>
    <t>Nueve Millones</t>
  </si>
  <si>
    <t>Cien mil</t>
  </si>
  <si>
    <t>Doscientos mil</t>
  </si>
  <si>
    <t>Trescientos mil</t>
  </si>
  <si>
    <t>Cuatrocientos mil</t>
  </si>
  <si>
    <t>Quinientos mil</t>
  </si>
  <si>
    <t>Seiscientos mil</t>
  </si>
  <si>
    <t>Setecientos mil</t>
  </si>
  <si>
    <t>Ochocientos mil</t>
  </si>
  <si>
    <t>Novecientos mil</t>
  </si>
  <si>
    <t>Un Billón</t>
  </si>
  <si>
    <t>Dos Billones</t>
  </si>
  <si>
    <t>Tres Billones</t>
  </si>
  <si>
    <t>Cuatro Billones</t>
  </si>
  <si>
    <t>Cinco Billones</t>
  </si>
  <si>
    <t>Seis Billones</t>
  </si>
  <si>
    <t>Siete Billones</t>
  </si>
  <si>
    <t>Ocho Billones</t>
  </si>
  <si>
    <t>Nueve Billones</t>
  </si>
  <si>
    <t xml:space="preserve"> Mil</t>
  </si>
  <si>
    <t>Pesos</t>
  </si>
  <si>
    <t>M/Cte.</t>
  </si>
  <si>
    <t>ÍTEMS</t>
  </si>
  <si>
    <t>INSTRUCCIÓN</t>
  </si>
  <si>
    <t xml:space="preserve">    </t>
  </si>
  <si>
    <t xml:space="preserve">MES 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</si>
  <si>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</si>
  <si>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</si>
  <si>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</si>
  <si>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</si>
  <si>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</si>
  <si>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</si>
  <si>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</si>
  <si>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</si>
  <si>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</si>
  <si>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</si>
  <si>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</si>
  <si>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</si>
  <si>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</si>
  <si>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SUBDIRECCIÓN</t>
  </si>
  <si>
    <t>NOMBRE DEL RUBRO PRESUPUESTAL</t>
  </si>
  <si>
    <t>BENEFICIARIO</t>
  </si>
  <si>
    <t>VALOR SOLICITADO</t>
  </si>
  <si>
    <t xml:space="preserve">SRI -Subdirección de Registro Inmobiliario </t>
  </si>
  <si>
    <t>TOTAL:</t>
  </si>
  <si>
    <t>Supervisor o Responsable que elaboró:</t>
  </si>
  <si>
    <t>MES:</t>
  </si>
  <si>
    <t>Colocar el mes de la RE- PROGRAMACIÓN</t>
  </si>
  <si>
    <t>AÑO:</t>
  </si>
  <si>
    <t>Colocar el año de la RE- PROGRAMACIÓN</t>
  </si>
  <si>
    <t>SUBDIRECCIÓN:</t>
  </si>
  <si>
    <t>Desplegar lista y elegir la subdirección y grupo de su competencia</t>
  </si>
  <si>
    <t>NOMBRE DEL RUBRO PRESUPUESTAL:</t>
  </si>
  <si>
    <t>Desplegar lista y elegir la de su competencia</t>
  </si>
  <si>
    <t>BENEFICIARIO:</t>
  </si>
  <si>
    <t xml:space="preserve">Indicar el  nombre del beneficiario </t>
  </si>
  <si>
    <t>VALOR SOLICITADO:</t>
  </si>
  <si>
    <t xml:space="preserve">Indicar el valor solicitado </t>
  </si>
  <si>
    <t>SUPERVISOR O RESPONSABLE QUE ELABORO:</t>
  </si>
  <si>
    <t xml:space="preserve">Indicar el nombre de quien solicita </t>
  </si>
  <si>
    <t xml:space="preserve">Debe diligenciar por separado cada mes  a  re programar  tanto par vigencia, reserva y cuentas por pagar </t>
  </si>
  <si>
    <t>O211010100101           Sueldo básico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</si>
  <si>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</si>
  <si>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</si>
  <si>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</si>
  <si>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</si>
  <si>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</si>
  <si>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</si>
  <si>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</si>
  <si>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</si>
  <si>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</si>
  <si>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</si>
  <si>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O211010200101           Aportes a la seguridad social en pensiones pública</t>
  </si>
  <si>
    <t>O211010200102           Aportes a la seguridad social en pensiones privada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</si>
  <si>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</si>
  <si>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</si>
  <si>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</si>
  <si>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</si>
  <si>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O211010200502           Aportes generales al sistema de riesgos laborales</t>
  </si>
  <si>
    <t>O2110102006             Aportes al ICBF</t>
  </si>
  <si>
    <t>O2110102007             Aportes al SENA</t>
  </si>
  <si>
    <t>O2110102008             Aportes a la ESAP</t>
  </si>
  <si>
    <t>O2110102009             Aportes a escuelas industriales e institutos técni</t>
  </si>
  <si>
    <t>O211010300102           Indemnización por vacaciones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</si>
  <si>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</si>
  <si>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</si>
  <si>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</si>
  <si>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O2120201003023212899    Papeles n.c.p.</t>
  </si>
  <si>
    <t>O2120201003033331101    Gasolina motor corriente</t>
  </si>
  <si>
    <t>O2120201003063627098    Artículos de caucho n.c.p. para escritorio</t>
  </si>
  <si>
    <t>O2120201003083899998    Artículos n.c.p. para escritorio y oficina</t>
  </si>
  <si>
    <t>O21202020060464112      Servicios de transporte terrestre local regular de</t>
  </si>
  <si>
    <t>O21202020060464220      Servicios de transporte terrestre de pasajeros, di</t>
  </si>
  <si>
    <t>O21202020060464241      Servicios de transporte aéreo de pasajeros, except</t>
  </si>
  <si>
    <t>O21202020060767430      Servicios de parqueaderos</t>
  </si>
  <si>
    <t>O21202020060868021      Servicios locales de mensajería nacional</t>
  </si>
  <si>
    <t>O212020200701030471347  Servicio de seguro obligatorio de accidentes de tr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</si>
  <si>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</si>
  <si>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</si>
  <si>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</si>
  <si>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O212020200701030571359  Otros servicios de seguros distintos de los seguro</t>
  </si>
  <si>
    <t>O21202020070373390      Derechos de uso de otros productos de propiedad in</t>
  </si>
  <si>
    <t>O21202020080282130      Servicios de documentación y certificación jurídic</t>
  </si>
  <si>
    <t>O21202020080484120      Servicios de telefonía fija (acceso)</t>
  </si>
  <si>
    <t>O21202020080484290      Otros servicios de telecomunicaciones vía Internet</t>
  </si>
  <si>
    <t>O21202020080585250      Servicios de protección (guardas de seguridad)</t>
  </si>
  <si>
    <t>O21202020080585330      Servicios de limpieza general</t>
  </si>
  <si>
    <t>O21202020080585951      Servicios de copia y reproducción</t>
  </si>
  <si>
    <t>O21202020080787130      Servicios de mantenimiento y reparación de computa</t>
  </si>
  <si>
    <t>O2120202008078714199    Servicio de mantenimiento y reparación de vehículo</t>
  </si>
  <si>
    <t>O2120202008078715999    Servicio de mantenimiento y reparación de otros eq</t>
  </si>
  <si>
    <t>O21202020090292913      Servicios de educación para la formación y el trab</t>
  </si>
  <si>
    <t>O21202020090393199      Otros servicios sanitarios n.c.p.</t>
  </si>
  <si>
    <t>O21202020090494110      Servicios de alcantarillado y tratamiento de aguas</t>
  </si>
  <si>
    <t>O21202020090696620      Servicios de apoyo relacionados con el deporte y l</t>
  </si>
  <si>
    <t>O2120202010             Viáticos de los funcionarios en comisión</t>
  </si>
  <si>
    <t>O2180151                Impuesto sobre vehículos automotores</t>
  </si>
  <si>
    <t>O23011602330000007838  Fortalecimiento de la sostenibilidad y defensa del</t>
  </si>
  <si>
    <t>O232020200771356        Servicios de seguros de cumplimiento</t>
  </si>
  <si>
    <t>O232020200772212        Servicios de administración de bienes inmuebles no</t>
  </si>
  <si>
    <t>O232020200882199        Otros servicios jurídicos n.c.p.</t>
  </si>
  <si>
    <t>O232020200882221        Servicios de contabilidad</t>
  </si>
  <si>
    <t>O232020200883111        Servicios de consultoría en gestión estratégica</t>
  </si>
  <si>
    <t>O232020200883112        Servicios de consultoría en gestión financiera</t>
  </si>
  <si>
    <t>O232020200883115        Servicios de consultoría en gestión administrativa</t>
  </si>
  <si>
    <t>O232020200883118        Servicios de gestión y administración empresarial</t>
  </si>
  <si>
    <t>O232020200883931        Servicios de consultoría ambiental</t>
  </si>
  <si>
    <t>O232020200883990        Otros servicios profesionales, técnicos y empresar</t>
  </si>
  <si>
    <t>O23011602330000007861  Implementación de la política de espacio público p</t>
  </si>
  <si>
    <t>O232020200772240        Servicios de avalúo inmobiliario a comisión o por</t>
  </si>
  <si>
    <t>O232020200882120        Servicios de asesoramiento y representación jurídi</t>
  </si>
  <si>
    <t>O232020200883121        Servicios de relaciones públicas</t>
  </si>
  <si>
    <t>O232020200883421        Servicios de topografía del suelo</t>
  </si>
  <si>
    <t>O232020200885940        Servicios administrativos combinados de oficina</t>
  </si>
  <si>
    <t>O23202020088715999      Servicio de mantenimiento y reparación de otros eq</t>
  </si>
  <si>
    <t>O232020200991113        Servicios financieros y fiscales de la administrac</t>
  </si>
  <si>
    <t>O23011605560000007862  Fortalecimiento de la gestión y desempeño instituc</t>
  </si>
  <si>
    <t>O2320201003023262003    Catálogos, folletos y otras impresiones publicitar</t>
  </si>
  <si>
    <t>O232020200668014        Servicios de gestión documental</t>
  </si>
  <si>
    <t>O232020200883113        Servicios de consultoría en administración del rec</t>
  </si>
  <si>
    <t>O23011605560000007876  Fortalecimiento de las TIC como componente estraté</t>
  </si>
  <si>
    <t>O232020200883151        Servicios de alojamiento de sitios web (hosting)</t>
  </si>
  <si>
    <t>O232020200883940        Compilaciones originales de datos e información</t>
  </si>
  <si>
    <t>O232020200884342        Servicios de descarga de software de aplicaciones</t>
  </si>
  <si>
    <t>O23011605560000007877  Fortalecimiento de la gestión y el conocimiento ju</t>
  </si>
  <si>
    <t>FONDO</t>
  </si>
  <si>
    <t>1-100-F001</t>
  </si>
  <si>
    <t>TIC- Oficina de Tecnologias de la Informaciòn y de las comunicaciones</t>
  </si>
  <si>
    <t xml:space="preserve">SGI - Subdirecciòn de Gestiòn Inmobiliaria </t>
  </si>
  <si>
    <t>SGC - Subdirecciòn de Gestiòn Corporativa</t>
  </si>
  <si>
    <t>SGC -Control Interno</t>
  </si>
  <si>
    <t>OJ- Juridica Juridica</t>
  </si>
  <si>
    <t>SGC -Comunicaciones</t>
  </si>
  <si>
    <t>SGC - OAP- Planeación</t>
  </si>
  <si>
    <t>SGC -Contabilidad</t>
  </si>
  <si>
    <t>SGC -Recursos Fisicos</t>
  </si>
  <si>
    <t>SGC -TH- Talento Humano</t>
  </si>
  <si>
    <t>SGC -Atención al Ciudadano</t>
  </si>
  <si>
    <t>SGC -Gestión Documental</t>
  </si>
  <si>
    <t xml:space="preserve">SGC - Control Disciplinario </t>
  </si>
  <si>
    <t>SGC -Almacen</t>
  </si>
  <si>
    <t>SGC -Caja Menor</t>
  </si>
  <si>
    <t>SGC -Nómina</t>
  </si>
  <si>
    <t>SGC - Presupuesto y Pagos</t>
  </si>
  <si>
    <t>1-100-I070</t>
  </si>
  <si>
    <t>O2120201002082822205    Camisas de fibras artificiales y sintéticas en tej</t>
  </si>
  <si>
    <t>O2120201002082822306    Vestidos de fibras artificiales o sintéticas en te</t>
  </si>
  <si>
    <t>O2120201002092933003    Calzado de cuero para mujer</t>
  </si>
  <si>
    <t>O2120201002092949002    Calzado deportivo de cuero</t>
  </si>
  <si>
    <t>O2120201003023212101    Papel periódico</t>
  </si>
  <si>
    <t>O2120201003023212901    Papel bond</t>
  </si>
  <si>
    <t>O2120201003023214813    Papeles impregnados y revestidos, incluso autoadhe</t>
  </si>
  <si>
    <t>O2120201003023215302    Cajas de cartón acanalado</t>
  </si>
  <si>
    <t>O2120201003023215304    Cajas plegadizas y estuches de cartón</t>
  </si>
  <si>
    <t>O2120201003023270112    Blocs de papel cuadriculado o rayado</t>
  </si>
  <si>
    <t>O2120201003053542006    Pegantes sintéticos</t>
  </si>
  <si>
    <t>O2120201003063627018    Borradores de caucho</t>
  </si>
  <si>
    <t>O2120201003063641001    Bolsas de material plástico sin impresión</t>
  </si>
  <si>
    <t>O2120201003063692002    Cinta autoadhesiva</t>
  </si>
  <si>
    <t>O2120201003063692007    Cintas pegantes (transparentes)</t>
  </si>
  <si>
    <t>O2120201003063699002    Artículos de material plástico para escritorio y d</t>
  </si>
  <si>
    <t>O2120201003083812199    Muebles metálicos n.c.p. para oficina</t>
  </si>
  <si>
    <t>O2120201003083891102    Bolígrafos</t>
  </si>
  <si>
    <t>O2120201003083891104    Marcadores de fieltro y similares</t>
  </si>
  <si>
    <t>O2120201003083891106    Lápices</t>
  </si>
  <si>
    <t>O2120201003083891204    Cintas para impresora</t>
  </si>
  <si>
    <t>O2120201004024291305    Tijeras para artes y oficios</t>
  </si>
  <si>
    <t>O2120201004024291501    Tajalápices de bolsillo</t>
  </si>
  <si>
    <t>O2120201004024299994    Artículos de aluminio n.c.p.</t>
  </si>
  <si>
    <t>O2120201004054516003    Engrapadoras para oficina</t>
  </si>
  <si>
    <t>O2120201004054516004    Perforadoras</t>
  </si>
  <si>
    <t>O21202010040545272      Unidades removibles de almacenamiento</t>
  </si>
  <si>
    <t>O21202020060969112      Servicios de distribución de electricidad (por cue</t>
  </si>
  <si>
    <t>O21202020070373311      Derechos de uso de programas informáticos</t>
  </si>
  <si>
    <t>O21202020080484131      Servicios móviles de voz</t>
  </si>
  <si>
    <t>O21202020080484222      Servicios de acceso a Internet de banda ancha</t>
  </si>
  <si>
    <t>O2120202008078715699    Servicio de mantenimiento y reparación de máquinas</t>
  </si>
  <si>
    <t>O21202020090191191      Servicios administrativos relacionados con los tra</t>
  </si>
  <si>
    <t>FUENTE</t>
  </si>
  <si>
    <t>RESERVA</t>
  </si>
  <si>
    <r>
      <rPr>
        <sz val="11"/>
        <rFont val="Museo Sans Condensed"/>
      </rPr>
      <t xml:space="preserve">PROCESO: </t>
    </r>
    <r>
      <rPr>
        <b/>
        <sz val="11"/>
        <rFont val="Museo Sans Condensed"/>
      </rPr>
      <t>GESTIÓN DE RECURSOS</t>
    </r>
  </si>
  <si>
    <r>
      <rPr>
        <sz val="11"/>
        <rFont val="Museo Sans Condensed"/>
      </rPr>
      <t xml:space="preserve">PROCEDIMIENTO Y/O DOCUMENTO: </t>
    </r>
    <r>
      <rPr>
        <b/>
        <sz val="11"/>
        <rFont val="Museo Sans Condensed"/>
      </rPr>
      <t>INSTRUCTIVO DE GESTIÓN DE RECURSOS FÍSICOS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</si>
</sst>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&quot;$&quot;#,##0.00"/>
    <numFmt numFmtId="166" formatCode="000"/>
    <numFmt numFmtId="167" formatCode="_ [$€-2]\ * #,##0.00_ ;_ [$€-2]\ * \-#,##0.00_ ;_ [$€-2]\ * &quot;-&quot;??_ 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sz val="11"/>
      <color theme="0" tint="-0.34998626667073579"/>
      <name val="Trebuchet MS"/>
      <family val="2"/>
    </font>
    <font>
      <sz val="10"/>
      <color theme="0" tint="-0.34998626667073579"/>
      <name val="Trebuchet MS"/>
      <family val="2"/>
    </font>
    <font>
      <sz val="10"/>
      <color theme="1"/>
      <name val="Trebuchet MS"/>
      <family val="2"/>
    </font>
    <font>
      <sz val="12"/>
      <color theme="0" tint="-0.34998626667073579"/>
      <name val="Trebuchet MS"/>
      <family val="2"/>
    </font>
    <font>
      <sz val="16"/>
      <color theme="0" tint="-0.34998626667073579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name val="Museo Sans Condensed"/>
    </font>
    <font>
      <sz val="11"/>
      <name val="Museo Sans Condensed"/>
    </font>
    <font>
      <b/>
      <sz val="11"/>
      <color indexed="8"/>
      <name val="Museo Sans 300"/>
      <family val="3"/>
    </font>
    <font>
      <b/>
      <sz val="11"/>
      <color theme="1"/>
      <name val="Museo Sans 300"/>
      <family val="3"/>
    </font>
    <font>
      <sz val="11"/>
      <color indexed="8"/>
      <name val="Museo Sans 300"/>
      <family val="3"/>
    </font>
    <font>
      <sz val="11"/>
      <color theme="1"/>
      <name val="Museo Sans 300"/>
      <family val="3"/>
    </font>
    <font>
      <b/>
      <sz val="16"/>
      <color theme="1"/>
      <name val="Museo Sans 300"/>
      <family val="3"/>
    </font>
    <font>
      <sz val="11"/>
      <name val="Museo Sans 300"/>
      <family val="3"/>
    </font>
    <font>
      <b/>
      <sz val="28"/>
      <color theme="1"/>
      <name val="Museo Sans 300"/>
      <family val="3"/>
    </font>
    <font>
      <b/>
      <sz val="12"/>
      <color theme="1"/>
      <name val="Museo Sans 300"/>
      <family val="3"/>
    </font>
    <font>
      <sz val="12"/>
      <color theme="1"/>
      <name val="Museo Sans 300"/>
      <family val="3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26" fillId="0" borderId="0"/>
    <xf numFmtId="0" fontId="3" fillId="0" borderId="0"/>
    <xf numFmtId="0" fontId="4" fillId="0" borderId="0"/>
    <xf numFmtId="0" fontId="26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42" fillId="29" borderId="0" applyNumberFormat="0" applyBorder="0" applyAlignment="0" applyProtection="0"/>
    <xf numFmtId="0" fontId="43" fillId="30" borderId="0" applyNumberFormat="0" applyBorder="0" applyAlignment="0" applyProtection="0"/>
    <xf numFmtId="0" fontId="44" fillId="31" borderId="21" applyNumberFormat="0" applyAlignment="0" applyProtection="0"/>
    <xf numFmtId="0" fontId="45" fillId="32" borderId="22" applyNumberFormat="0" applyAlignment="0" applyProtection="0"/>
    <xf numFmtId="0" fontId="46" fillId="32" borderId="21" applyNumberFormat="0" applyAlignment="0" applyProtection="0"/>
    <xf numFmtId="0" fontId="47" fillId="0" borderId="23" applyNumberFormat="0" applyFill="0" applyAlignment="0" applyProtection="0"/>
    <xf numFmtId="0" fontId="48" fillId="33" borderId="24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2" fillId="58" borderId="0" applyNumberFormat="0" applyBorder="0" applyAlignment="0" applyProtection="0"/>
    <xf numFmtId="0" fontId="1" fillId="0" borderId="0"/>
    <xf numFmtId="0" fontId="1" fillId="34" borderId="25" applyNumberFormat="0" applyFont="0" applyAlignment="0" applyProtection="0"/>
  </cellStyleXfs>
  <cellXfs count="73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5" fillId="0" borderId="0" xfId="0" applyFont="1"/>
    <xf numFmtId="0" fontId="25" fillId="0" borderId="0" xfId="37" applyFont="1"/>
    <xf numFmtId="0" fontId="21" fillId="0" borderId="0" xfId="37" applyFont="1"/>
    <xf numFmtId="0" fontId="31" fillId="0" borderId="0" xfId="37" applyFont="1"/>
    <xf numFmtId="0" fontId="31" fillId="0" borderId="0" xfId="37" applyFont="1" applyAlignment="1">
      <alignment wrapText="1"/>
    </xf>
    <xf numFmtId="0" fontId="32" fillId="26" borderId="0" xfId="37" applyFont="1" applyFill="1"/>
    <xf numFmtId="0" fontId="32" fillId="0" borderId="0" xfId="37" applyFont="1"/>
    <xf numFmtId="0" fontId="33" fillId="0" borderId="0" xfId="37" applyFont="1"/>
    <xf numFmtId="0" fontId="34" fillId="0" borderId="0" xfId="37" applyFont="1"/>
    <xf numFmtId="0" fontId="25" fillId="27" borderId="0" xfId="37" applyFont="1" applyFill="1"/>
    <xf numFmtId="0" fontId="21" fillId="24" borderId="0" xfId="37" applyFont="1" applyFill="1"/>
    <xf numFmtId="0" fontId="35" fillId="27" borderId="0" xfId="37" applyFont="1" applyFill="1"/>
    <xf numFmtId="0" fontId="36" fillId="27" borderId="0" xfId="37" applyFont="1" applyFill="1"/>
    <xf numFmtId="0" fontId="36" fillId="26" borderId="0" xfId="37" applyFont="1" applyFill="1"/>
    <xf numFmtId="0" fontId="32" fillId="27" borderId="0" xfId="37" applyFont="1" applyFill="1"/>
    <xf numFmtId="0" fontId="28" fillId="24" borderId="15" xfId="37" applyFont="1" applyFill="1" applyBorder="1"/>
    <xf numFmtId="0" fontId="36" fillId="59" borderId="0" xfId="37" applyFont="1" applyFill="1"/>
    <xf numFmtId="0" fontId="0" fillId="0" borderId="0" xfId="0" applyAlignment="1">
      <alignment vertical="top"/>
    </xf>
    <xf numFmtId="0" fontId="31" fillId="27" borderId="0" xfId="37" applyFont="1" applyFill="1"/>
    <xf numFmtId="0" fontId="21" fillId="27" borderId="0" xfId="37" applyFont="1" applyFill="1"/>
    <xf numFmtId="0" fontId="0" fillId="59" borderId="0" xfId="0" applyFill="1"/>
    <xf numFmtId="0" fontId="29" fillId="24" borderId="13" xfId="37" applyFont="1" applyFill="1" applyBorder="1" applyAlignment="1">
      <alignment horizontal="center" vertical="center" shrinkToFit="1"/>
    </xf>
    <xf numFmtId="0" fontId="29" fillId="24" borderId="14" xfId="37" applyFont="1" applyFill="1" applyBorder="1" applyAlignment="1">
      <alignment horizontal="center" vertical="center" shrinkToFit="1"/>
    </xf>
    <xf numFmtId="0" fontId="29" fillId="24" borderId="10" xfId="37" applyFont="1" applyFill="1" applyBorder="1" applyAlignment="1">
      <alignment horizontal="center" vertical="center" shrinkToFit="1"/>
    </xf>
    <xf numFmtId="0" fontId="56" fillId="60" borderId="12" xfId="38" applyFont="1" applyFill="1" applyBorder="1" applyAlignment="1">
      <alignment horizontal="center" wrapText="1"/>
    </xf>
    <xf numFmtId="0" fontId="56" fillId="60" borderId="12" xfId="38" applyFont="1" applyFill="1" applyBorder="1" applyAlignment="1">
      <alignment horizontal="center" wrapText="1"/>
    </xf>
    <xf numFmtId="0" fontId="56" fillId="24" borderId="12" xfId="38" applyFont="1" applyFill="1" applyBorder="1" applyAlignment="1">
      <alignment horizontal="left" wrapText="1"/>
    </xf>
    <xf numFmtId="0" fontId="57" fillId="0" borderId="12" xfId="36" applyFont="1" applyBorder="1" applyAlignment="1">
      <alignment horizontal="left" vertical="center" wrapText="1"/>
    </xf>
    <xf numFmtId="0" fontId="58" fillId="0" borderId="12" xfId="38" applyFont="1" applyBorder="1" applyAlignment="1">
      <alignment vertical="center" wrapText="1"/>
    </xf>
    <xf numFmtId="0" fontId="59" fillId="0" borderId="12" xfId="36" applyFont="1" applyBorder="1" applyAlignment="1">
      <alignment wrapText="1"/>
    </xf>
    <xf numFmtId="0" fontId="59" fillId="0" borderId="12" xfId="36" applyFont="1" applyBorder="1" applyAlignment="1">
      <alignment horizontal="justify" vertical="center" wrapText="1"/>
    </xf>
    <xf numFmtId="0" fontId="57" fillId="0" borderId="12" xfId="36" applyFont="1" applyBorder="1" applyAlignment="1">
      <alignment horizontal="left" vertical="center"/>
    </xf>
    <xf numFmtId="0" fontId="24" fillId="0" borderId="27" xfId="36" applyFont="1" applyBorder="1" applyAlignment="1">
      <alignment horizontal="center" vertical="center" wrapText="1"/>
    </xf>
    <xf numFmtId="0" fontId="24" fillId="0" borderId="11" xfId="36" applyFont="1" applyBorder="1" applyAlignment="1">
      <alignment horizontal="center" vertical="center" wrapText="1"/>
    </xf>
    <xf numFmtId="0" fontId="24" fillId="0" borderId="28" xfId="36" applyFont="1" applyBorder="1" applyAlignment="1">
      <alignment horizontal="center" vertical="center" wrapText="1"/>
    </xf>
    <xf numFmtId="0" fontId="57" fillId="24" borderId="12" xfId="37" applyFont="1" applyFill="1" applyBorder="1" applyAlignment="1">
      <alignment horizontal="center" vertical="center"/>
    </xf>
    <xf numFmtId="166" fontId="60" fillId="24" borderId="12" xfId="37" applyNumberFormat="1" applyFont="1" applyFill="1" applyBorder="1" applyAlignment="1" applyProtection="1">
      <alignment horizontal="center" vertical="center"/>
      <protection locked="0"/>
    </xf>
    <xf numFmtId="0" fontId="61" fillId="0" borderId="12" xfId="37" applyFont="1" applyBorder="1" applyAlignment="1">
      <alignment horizontal="center" vertical="center"/>
    </xf>
    <xf numFmtId="0" fontId="57" fillId="24" borderId="0" xfId="37" applyFont="1" applyFill="1"/>
    <xf numFmtId="0" fontId="57" fillId="24" borderId="17" xfId="37" applyFont="1" applyFill="1" applyBorder="1" applyAlignment="1">
      <alignment horizontal="left" vertical="center" wrapText="1"/>
    </xf>
    <xf numFmtId="0" fontId="57" fillId="24" borderId="0" xfId="37" applyFont="1" applyFill="1" applyAlignment="1">
      <alignment horizontal="left" vertical="center" wrapText="1"/>
    </xf>
    <xf numFmtId="0" fontId="59" fillId="24" borderId="0" xfId="37" applyFont="1" applyFill="1" applyAlignment="1">
      <alignment horizontal="center" vertical="center" wrapText="1"/>
    </xf>
    <xf numFmtId="0" fontId="59" fillId="24" borderId="0" xfId="37" applyFont="1" applyFill="1" applyAlignment="1">
      <alignment horizontal="center" vertical="center" wrapText="1"/>
    </xf>
    <xf numFmtId="0" fontId="59" fillId="24" borderId="0" xfId="37" applyFont="1" applyFill="1"/>
    <xf numFmtId="0" fontId="59" fillId="24" borderId="16" xfId="37" applyFont="1" applyFill="1" applyBorder="1" applyAlignment="1">
      <alignment horizontal="centerContinuous"/>
    </xf>
    <xf numFmtId="0" fontId="62" fillId="25" borderId="13" xfId="37" applyFont="1" applyFill="1" applyBorder="1" applyAlignment="1">
      <alignment horizontal="center" vertical="center"/>
    </xf>
    <xf numFmtId="0" fontId="62" fillId="25" borderId="14" xfId="37" applyFont="1" applyFill="1" applyBorder="1" applyAlignment="1">
      <alignment vertical="center"/>
    </xf>
    <xf numFmtId="0" fontId="62" fillId="25" borderId="10" xfId="37" applyFont="1" applyFill="1" applyBorder="1" applyAlignment="1">
      <alignment vertical="center"/>
    </xf>
    <xf numFmtId="0" fontId="63" fillId="24" borderId="12" xfId="37" applyFont="1" applyFill="1" applyBorder="1" applyAlignment="1">
      <alignment horizontal="center" vertical="center" wrapText="1"/>
    </xf>
    <xf numFmtId="0" fontId="63" fillId="24" borderId="13" xfId="37" applyFont="1" applyFill="1" applyBorder="1" applyAlignment="1">
      <alignment horizontal="center" vertical="center" wrapText="1"/>
    </xf>
    <xf numFmtId="0" fontId="63" fillId="24" borderId="12" xfId="37" applyFont="1" applyFill="1" applyBorder="1" applyAlignment="1">
      <alignment horizontal="center" vertical="center"/>
    </xf>
    <xf numFmtId="0" fontId="64" fillId="24" borderId="12" xfId="37" applyFont="1" applyFill="1" applyBorder="1" applyAlignment="1">
      <alignment horizontal="left" vertical="center" wrapText="1"/>
    </xf>
    <xf numFmtId="0" fontId="64" fillId="24" borderId="13" xfId="37" applyFont="1" applyFill="1" applyBorder="1" applyAlignment="1">
      <alignment horizontal="center" vertical="center" wrapText="1"/>
    </xf>
    <xf numFmtId="0" fontId="64" fillId="24" borderId="14" xfId="37" applyFont="1" applyFill="1" applyBorder="1" applyAlignment="1">
      <alignment horizontal="center" vertical="center" wrapText="1"/>
    </xf>
    <xf numFmtId="0" fontId="64" fillId="24" borderId="10" xfId="37" applyFont="1" applyFill="1" applyBorder="1" applyAlignment="1">
      <alignment horizontal="center" vertical="center" wrapText="1"/>
    </xf>
    <xf numFmtId="0" fontId="64" fillId="24" borderId="14" xfId="37" applyFont="1" applyFill="1" applyBorder="1" applyAlignment="1">
      <alignment horizontal="center" vertical="center" wrapText="1"/>
    </xf>
    <xf numFmtId="0" fontId="64" fillId="24" borderId="13" xfId="37" applyFont="1" applyFill="1" applyBorder="1" applyAlignment="1">
      <alignment horizontal="left" vertical="center" wrapText="1"/>
    </xf>
    <xf numFmtId="4" fontId="64" fillId="24" borderId="12" xfId="37" applyNumberFormat="1" applyFont="1" applyFill="1" applyBorder="1" applyAlignment="1">
      <alignment wrapText="1"/>
    </xf>
    <xf numFmtId="0" fontId="63" fillId="24" borderId="13" xfId="37" applyFont="1" applyFill="1" applyBorder="1" applyAlignment="1">
      <alignment horizontal="right" vertical="center" wrapText="1"/>
    </xf>
    <xf numFmtId="0" fontId="63" fillId="24" borderId="14" xfId="37" applyFont="1" applyFill="1" applyBorder="1" applyAlignment="1">
      <alignment horizontal="right" vertical="center" wrapText="1"/>
    </xf>
    <xf numFmtId="0" fontId="64" fillId="24" borderId="13" xfId="37" applyFont="1" applyFill="1" applyBorder="1" applyAlignment="1">
      <alignment horizontal="center" vertical="center" wrapText="1" shrinkToFit="1"/>
    </xf>
    <xf numFmtId="0" fontId="64" fillId="24" borderId="14" xfId="37" applyFont="1" applyFill="1" applyBorder="1" applyAlignment="1">
      <alignment horizontal="center" vertical="center" wrapText="1" shrinkToFit="1"/>
    </xf>
    <xf numFmtId="0" fontId="64" fillId="24" borderId="10" xfId="37" applyFont="1" applyFill="1" applyBorder="1" applyAlignment="1">
      <alignment horizontal="center" vertical="center" wrapText="1" shrinkToFit="1"/>
    </xf>
    <xf numFmtId="0" fontId="61" fillId="0" borderId="0" xfId="37" applyFont="1" applyBorder="1"/>
    <xf numFmtId="0" fontId="28" fillId="24" borderId="14" xfId="37" applyFont="1" applyFill="1" applyBorder="1"/>
    <xf numFmtId="0" fontId="30" fillId="0" borderId="27" xfId="36" applyFont="1" applyBorder="1" applyAlignment="1">
      <alignment horizontal="center"/>
    </xf>
    <xf numFmtId="0" fontId="30" fillId="0" borderId="11" xfId="36" applyFont="1" applyBorder="1" applyAlignment="1">
      <alignment horizontal="center"/>
    </xf>
    <xf numFmtId="0" fontId="30" fillId="0" borderId="28" xfId="36" applyFont="1" applyBorder="1" applyAlignment="1">
      <alignment horizontal="center"/>
    </xf>
    <xf numFmtId="0" fontId="54" fillId="60" borderId="12" xfId="37" applyFont="1" applyFill="1" applyBorder="1" applyAlignment="1">
      <alignment horizontal="left" vertical="center" wrapText="1"/>
    </xf>
  </cellXfs>
  <cellStyles count="103">
    <cellStyle name="20% - Énfasis1" xfId="78" builtinId="30" customBuiltin="1"/>
    <cellStyle name="20% - Énfasis1 2" xfId="1" xr:uid="{00000000-0005-0000-0000-000001000000}"/>
    <cellStyle name="20% - Énfasis2" xfId="82" builtinId="34" customBuiltin="1"/>
    <cellStyle name="20% - Énfasis2 2" xfId="2" xr:uid="{00000000-0005-0000-0000-000003000000}"/>
    <cellStyle name="20% - Énfasis3" xfId="86" builtinId="38" customBuiltin="1"/>
    <cellStyle name="20% - Énfasis3 2" xfId="3" xr:uid="{00000000-0005-0000-0000-000005000000}"/>
    <cellStyle name="20% - Énfasis4" xfId="90" builtinId="42" customBuiltin="1"/>
    <cellStyle name="20% - Énfasis4 2" xfId="4" xr:uid="{00000000-0005-0000-0000-000007000000}"/>
    <cellStyle name="20% - Énfasis5" xfId="94" builtinId="46" customBuiltin="1"/>
    <cellStyle name="20% - Énfasis5 2" xfId="5" xr:uid="{00000000-0005-0000-0000-000009000000}"/>
    <cellStyle name="20% - Énfasis6" xfId="98" builtinId="50" customBuiltin="1"/>
    <cellStyle name="20% - Énfasis6 2" xfId="6" xr:uid="{00000000-0005-0000-0000-00000B000000}"/>
    <cellStyle name="40% - Énfasis1" xfId="79" builtinId="31" customBuiltin="1"/>
    <cellStyle name="40% - Énfasis1 2" xfId="7" xr:uid="{00000000-0005-0000-0000-00000D000000}"/>
    <cellStyle name="40% - Énfasis2" xfId="83" builtinId="35" customBuiltin="1"/>
    <cellStyle name="40% - Énfasis2 2" xfId="8" xr:uid="{00000000-0005-0000-0000-00000F000000}"/>
    <cellStyle name="40% - Énfasis3" xfId="87" builtinId="39" customBuiltin="1"/>
    <cellStyle name="40% - Énfasis3 2" xfId="9" xr:uid="{00000000-0005-0000-0000-000011000000}"/>
    <cellStyle name="40% - Énfasis4" xfId="91" builtinId="43" customBuiltin="1"/>
    <cellStyle name="40% - Énfasis4 2" xfId="10" xr:uid="{00000000-0005-0000-0000-000013000000}"/>
    <cellStyle name="40% - Énfasis5" xfId="95" builtinId="47" customBuiltin="1"/>
    <cellStyle name="40% - Énfasis5 2" xfId="11" xr:uid="{00000000-0005-0000-0000-000015000000}"/>
    <cellStyle name="40% - Énfasis6" xfId="99" builtinId="51" customBuiltin="1"/>
    <cellStyle name="40% - Énfasis6 2" xfId="12" xr:uid="{00000000-0005-0000-0000-000017000000}"/>
    <cellStyle name="60% - Énfasis1" xfId="80" builtinId="32" customBuiltin="1"/>
    <cellStyle name="60% - Énfasis1 2" xfId="13" xr:uid="{00000000-0005-0000-0000-000019000000}"/>
    <cellStyle name="60% - Énfasis2" xfId="84" builtinId="36" customBuiltin="1"/>
    <cellStyle name="60% - Énfasis2 2" xfId="14" xr:uid="{00000000-0005-0000-0000-00001B000000}"/>
    <cellStyle name="60% - Énfasis3" xfId="88" builtinId="40" customBuiltin="1"/>
    <cellStyle name="60% - Énfasis3 2" xfId="15" xr:uid="{00000000-0005-0000-0000-00001D000000}"/>
    <cellStyle name="60% - Énfasis4" xfId="92" builtinId="44" customBuiltin="1"/>
    <cellStyle name="60% - Énfasis4 2" xfId="16" xr:uid="{00000000-0005-0000-0000-00001F000000}"/>
    <cellStyle name="60% - Énfasis5" xfId="96" builtinId="48" customBuiltin="1"/>
    <cellStyle name="60% - Énfasis5 2" xfId="17" xr:uid="{00000000-0005-0000-0000-000021000000}"/>
    <cellStyle name="60% - Énfasis6" xfId="100" builtinId="52" customBuiltin="1"/>
    <cellStyle name="60% - Énfasis6 2" xfId="18" xr:uid="{00000000-0005-0000-0000-000023000000}"/>
    <cellStyle name="Buena 2" xfId="19" xr:uid="{00000000-0005-0000-0000-000025000000}"/>
    <cellStyle name="Bueno" xfId="66" builtinId="26" customBuiltin="1"/>
    <cellStyle name="Cálculo" xfId="71" builtinId="22" customBuiltin="1"/>
    <cellStyle name="Cálculo 2" xfId="20" xr:uid="{00000000-0005-0000-0000-000027000000}"/>
    <cellStyle name="Celda de comprobación" xfId="73" builtinId="23" customBuiltin="1"/>
    <cellStyle name="Celda de comprobación 2" xfId="21" xr:uid="{00000000-0005-0000-0000-000029000000}"/>
    <cellStyle name="Celda vinculada" xfId="72" builtinId="24" customBuiltin="1"/>
    <cellStyle name="Celda vinculada 2" xfId="22" xr:uid="{00000000-0005-0000-0000-00002B000000}"/>
    <cellStyle name="Encabezado 1" xfId="62" builtinId="16" customBuiltin="1"/>
    <cellStyle name="Encabezado 4" xfId="65" builtinId="19" customBuiltin="1"/>
    <cellStyle name="Encabezado 4 2" xfId="23" xr:uid="{00000000-0005-0000-0000-00002D000000}"/>
    <cellStyle name="Énfasis1" xfId="77" builtinId="29" customBuiltin="1"/>
    <cellStyle name="Énfasis1 2" xfId="24" xr:uid="{00000000-0005-0000-0000-00002F000000}"/>
    <cellStyle name="Énfasis2" xfId="81" builtinId="33" customBuiltin="1"/>
    <cellStyle name="Énfasis2 2" xfId="25" xr:uid="{00000000-0005-0000-0000-000031000000}"/>
    <cellStyle name="Énfasis3" xfId="85" builtinId="37" customBuiltin="1"/>
    <cellStyle name="Énfasis3 2" xfId="26" xr:uid="{00000000-0005-0000-0000-000033000000}"/>
    <cellStyle name="Énfasis4" xfId="89" builtinId="41" customBuiltin="1"/>
    <cellStyle name="Énfasis4 2" xfId="27" xr:uid="{00000000-0005-0000-0000-000035000000}"/>
    <cellStyle name="Énfasis5" xfId="93" builtinId="45" customBuiltin="1"/>
    <cellStyle name="Énfasis5 2" xfId="28" xr:uid="{00000000-0005-0000-0000-000037000000}"/>
    <cellStyle name="Énfasis6" xfId="97" builtinId="49" customBuiltin="1"/>
    <cellStyle name="Énfasis6 2" xfId="29" xr:uid="{00000000-0005-0000-0000-000039000000}"/>
    <cellStyle name="Entrada" xfId="69" builtinId="20" customBuiltin="1"/>
    <cellStyle name="Entrada 2" xfId="30" xr:uid="{00000000-0005-0000-0000-00003B000000}"/>
    <cellStyle name="Euro" xfId="31" xr:uid="{00000000-0005-0000-0000-00003C000000}"/>
    <cellStyle name="Hipervínculo 2" xfId="32" xr:uid="{00000000-0005-0000-0000-00003D000000}"/>
    <cellStyle name="Hipervínculo 3" xfId="33" xr:uid="{00000000-0005-0000-0000-00003E000000}"/>
    <cellStyle name="Incorrecto" xfId="67" builtinId="27" customBuiltin="1"/>
    <cellStyle name="Incorrecto 2" xfId="34" xr:uid="{00000000-0005-0000-0000-000040000000}"/>
    <cellStyle name="Neutral" xfId="68" builtinId="28" customBuiltin="1"/>
    <cellStyle name="Neutral 2" xfId="35" xr:uid="{00000000-0005-0000-0000-000042000000}"/>
    <cellStyle name="Normal" xfId="0" builtinId="0"/>
    <cellStyle name="Normal 10" xfId="101" xr:uid="{00000000-0005-0000-0000-000044000000}"/>
    <cellStyle name="Normal 2" xfId="36" xr:uid="{00000000-0005-0000-0000-000045000000}"/>
    <cellStyle name="Normal 2 2" xfId="37" xr:uid="{00000000-0005-0000-0000-000046000000}"/>
    <cellStyle name="Normal 2 3" xfId="59" xr:uid="{00000000-0005-0000-0000-000047000000}"/>
    <cellStyle name="Normal 3" xfId="38" xr:uid="{00000000-0005-0000-0000-000048000000}"/>
    <cellStyle name="Normal 3 2" xfId="39" xr:uid="{00000000-0005-0000-0000-000049000000}"/>
    <cellStyle name="Normal 3 2 2" xfId="60" xr:uid="{00000000-0005-0000-0000-00004A000000}"/>
    <cellStyle name="Normal 4" xfId="40" xr:uid="{00000000-0005-0000-0000-00004B000000}"/>
    <cellStyle name="Normal 5" xfId="41" xr:uid="{00000000-0005-0000-0000-00004C000000}"/>
    <cellStyle name="Normal 5 2" xfId="42" xr:uid="{00000000-0005-0000-0000-00004D000000}"/>
    <cellStyle name="Normal 5 2 2" xfId="43" xr:uid="{00000000-0005-0000-0000-00004E000000}"/>
    <cellStyle name="Normal 6" xfId="44" xr:uid="{00000000-0005-0000-0000-00004F000000}"/>
    <cellStyle name="Normal 7" xfId="45" xr:uid="{00000000-0005-0000-0000-000050000000}"/>
    <cellStyle name="Normal 8" xfId="58" xr:uid="{00000000-0005-0000-0000-000051000000}"/>
    <cellStyle name="Normal 9" xfId="57" xr:uid="{00000000-0005-0000-0000-000052000000}"/>
    <cellStyle name="Notas 2" xfId="46" xr:uid="{00000000-0005-0000-0000-000053000000}"/>
    <cellStyle name="Notas 3" xfId="102" xr:uid="{00000000-0005-0000-0000-000054000000}"/>
    <cellStyle name="Porcentaje 2" xfId="47" xr:uid="{00000000-0005-0000-0000-000055000000}"/>
    <cellStyle name="Porcentaje 3" xfId="48" xr:uid="{00000000-0005-0000-0000-000056000000}"/>
    <cellStyle name="Salida" xfId="70" builtinId="21" customBuiltin="1"/>
    <cellStyle name="Salida 2" xfId="49" xr:uid="{00000000-0005-0000-0000-000058000000}"/>
    <cellStyle name="Texto de advertencia" xfId="74" builtinId="11" customBuiltin="1"/>
    <cellStyle name="Texto de advertencia 2" xfId="50" xr:uid="{00000000-0005-0000-0000-00005A000000}"/>
    <cellStyle name="Texto explicativo" xfId="75" builtinId="53" customBuiltin="1"/>
    <cellStyle name="Texto explicativo 2" xfId="51" xr:uid="{00000000-0005-0000-0000-00005C000000}"/>
    <cellStyle name="Título" xfId="61" builtinId="15" customBuiltin="1"/>
    <cellStyle name="Título 1 2" xfId="52" xr:uid="{00000000-0005-0000-0000-00005F000000}"/>
    <cellStyle name="Título 2" xfId="63" builtinId="17" customBuiltin="1"/>
    <cellStyle name="Título 2 2" xfId="53" xr:uid="{00000000-0005-0000-0000-000061000000}"/>
    <cellStyle name="Título 3" xfId="64" builtinId="18" customBuiltin="1"/>
    <cellStyle name="Título 3 2" xfId="54" xr:uid="{00000000-0005-0000-0000-000063000000}"/>
    <cellStyle name="Título 4" xfId="55" xr:uid="{00000000-0005-0000-0000-000064000000}"/>
    <cellStyle name="Total" xfId="76" builtinId="25" customBuiltin="1"/>
    <cellStyle name="Total 2" xfId="56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72171</xdr:colOff>
      <xdr:row>0</xdr:row>
      <xdr:rowOff>57897</xdr:rowOff>
    </xdr:from>
    <xdr:to>
      <xdr:col>1</xdr:col>
      <xdr:colOff>526677</xdr:colOff>
      <xdr:row>0</xdr:row>
      <xdr:rowOff>1512794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7B307DC-244C-43F2-9EB3-B5DB5756D7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72171" y="57897"/>
          <a:ext cx="1227712" cy="14548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795618</xdr:colOff>
      <xdr:row>0</xdr:row>
      <xdr:rowOff>124732</xdr:rowOff>
    </xdr:from>
    <xdr:to>
      <xdr:col>9</xdr:col>
      <xdr:colOff>2330824</xdr:colOff>
      <xdr:row>0</xdr:row>
      <xdr:rowOff>1434353</xdr:rowOff>
    </xdr:to>
    <xdr:sp macro="" textlink="">
      <xdr:nvSpPr>
        <xdr:cNvPr id="14" name="5 CuadroTexto">
          <a:extLst>
            <a:ext uri="{FF2B5EF4-FFF2-40B4-BE49-F238E27FC236}">
              <a16:creationId xmlns:a16="http://schemas.microsoft.com/office/drawing/2014/main" id="{AA577ACC-2169-4751-8341-E4BC5114C1AB}"/>
            </a:ext>
          </a:extLst>
        </xdr:cNvPr>
        <xdr:cNvSpPr>
          <a:spLocks noChangeArrowheads="1"/>
        </xdr:cNvSpPr>
      </xdr:nvSpPr>
      <xdr:spPr bwMode="auto">
        <a:xfrm>
          <a:off x="1568824" y="124732"/>
          <a:ext cx="13592735" cy="1309621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3200" b="0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3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RE-PROGRAMACIÓN DEL PAC RESERVA</a:t>
          </a:r>
        </a:p>
      </xdr:txBody>
    </xdr:sp>
    <xdr:clientData/>
  </xdr:twoCellAnchor>
  <xdr:twoCellAnchor>
    <xdr:from>
      <xdr:col>9</xdr:col>
      <xdr:colOff>2579621</xdr:colOff>
      <xdr:row>0</xdr:row>
      <xdr:rowOff>145677</xdr:rowOff>
    </xdr:from>
    <xdr:to>
      <xdr:col>10</xdr:col>
      <xdr:colOff>2069354</xdr:colOff>
      <xdr:row>0</xdr:row>
      <xdr:rowOff>1434357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D7417362-CA84-4E34-83A9-4429B19F9CB7}"/>
            </a:ext>
          </a:extLst>
        </xdr:cNvPr>
        <xdr:cNvGrpSpPr/>
      </xdr:nvGrpSpPr>
      <xdr:grpSpPr>
        <a:xfrm>
          <a:off x="15410356" y="145677"/>
          <a:ext cx="3411792" cy="1288680"/>
          <a:chOff x="9743333" y="257305"/>
          <a:chExt cx="713014" cy="506263"/>
        </a:xfrm>
      </xdr:grpSpPr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id="{C00C15DA-8B43-4988-8A6F-719B3EDC5223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5D1A75A3-E8CE-46FF-8B6F-41FF0EC1BBA0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35D91246-C41A-42B6-92CD-DA51C0685EFD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42F8BA90-E9AB-47CE-B25E-1B138AD68371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127-FORGR-52</a:t>
            </a:r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42576549-F181-4ED5-AEF9-396EBE8011CB}"/>
              </a:ext>
            </a:extLst>
          </xdr:cNvPr>
          <xdr:cNvSpPr txBox="1"/>
        </xdr:nvSpPr>
        <xdr:spPr>
          <a:xfrm>
            <a:off x="10020303" y="398223"/>
            <a:ext cx="436041" cy="15023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3</a:t>
            </a:r>
          </a:p>
        </xdr:txBody>
      </xdr:sp>
      <xdr:sp macro="" textlink="">
        <xdr:nvSpPr>
          <xdr:cNvPr id="21" name="CuadroTexto 20">
            <a:extLst>
              <a:ext uri="{FF2B5EF4-FFF2-40B4-BE49-F238E27FC236}">
                <a16:creationId xmlns:a16="http://schemas.microsoft.com/office/drawing/2014/main" id="{593FF85D-F759-4776-9CD7-CAABF46BC0C9}"/>
              </a:ext>
            </a:extLst>
          </xdr:cNvPr>
          <xdr:cNvSpPr txBox="1"/>
        </xdr:nvSpPr>
        <xdr:spPr>
          <a:xfrm>
            <a:off x="10020306" y="548463"/>
            <a:ext cx="436041" cy="21510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 b="0">
                <a:latin typeface="Museo Sans 300" panose="02000000000000000000" pitchFamily="50" charset="0"/>
              </a:rPr>
              <a:t>11/03/2024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161924</xdr:rowOff>
    </xdr:from>
    <xdr:to>
      <xdr:col>0</xdr:col>
      <xdr:colOff>1104900</xdr:colOff>
      <xdr:row>0</xdr:row>
      <xdr:rowOff>1123949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F77E5D-0EEE-487F-9338-B3047D65ED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95250" y="161924"/>
          <a:ext cx="1009650" cy="962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1219200</xdr:colOff>
      <xdr:row>0</xdr:row>
      <xdr:rowOff>152400</xdr:rowOff>
    </xdr:from>
    <xdr:to>
      <xdr:col>2</xdr:col>
      <xdr:colOff>5086350</xdr:colOff>
      <xdr:row>0</xdr:row>
      <xdr:rowOff>1162050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1C1B2D3-8BBF-4F44-AB9B-0BCE5A5B7FC1}"/>
            </a:ext>
          </a:extLst>
        </xdr:cNvPr>
        <xdr:cNvSpPr>
          <a:spLocks noChangeArrowheads="1"/>
        </xdr:cNvSpPr>
      </xdr:nvSpPr>
      <xdr:spPr bwMode="auto">
        <a:xfrm>
          <a:off x="1219200" y="152400"/>
          <a:ext cx="6924675" cy="100965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F7B325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0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INSTRUCCIONES 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0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RE-PROGRAMACIÓN DEL PAC RESERVA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251"/>
  <sheetViews>
    <sheetView showGridLines="0" tabSelected="1" zoomScale="85" zoomScaleNormal="85" zoomScaleSheetLayoutView="85" workbookViewId="0">
      <selection activeCell="A2" sqref="A2:G2"/>
    </sheetView>
  </sheetViews>
  <sheetFormatPr baseColWidth="10" defaultRowHeight="16.5" x14ac:dyDescent="0.3"/>
  <cols>
    <col min="1" max="1" width="11.5703125" style="6" customWidth="1"/>
    <col min="2" max="2" width="13.140625" style="6" customWidth="1"/>
    <col min="3" max="3" width="4.7109375" style="6" customWidth="1"/>
    <col min="4" max="4" width="54.85546875" style="6" customWidth="1"/>
    <col min="5" max="5" width="16.140625" style="6" customWidth="1"/>
    <col min="6" max="7" width="11.42578125" style="6"/>
    <col min="8" max="9" width="34.5703125" style="6" customWidth="1"/>
    <col min="10" max="10" width="58.85546875" style="6" customWidth="1"/>
    <col min="11" max="11" width="31.85546875" style="6" customWidth="1"/>
    <col min="12" max="16384" width="11.42578125" style="5"/>
  </cols>
  <sheetData>
    <row r="1" spans="1:11" ht="126" customHeight="1" x14ac:dyDescent="0.35">
      <c r="A1" s="69"/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15" x14ac:dyDescent="0.3">
      <c r="A2" s="72" t="s">
        <v>443</v>
      </c>
      <c r="B2" s="72"/>
      <c r="C2" s="72"/>
      <c r="D2" s="72"/>
      <c r="E2" s="72"/>
      <c r="F2" s="72"/>
      <c r="G2" s="72"/>
      <c r="H2" s="72" t="s">
        <v>444</v>
      </c>
      <c r="I2" s="72"/>
      <c r="J2" s="72"/>
      <c r="K2" s="72"/>
    </row>
    <row r="3" spans="1:11" x14ac:dyDescent="0.3">
      <c r="A3" s="68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customHeight="1" x14ac:dyDescent="0.3">
      <c r="A4" s="39" t="s">
        <v>268</v>
      </c>
      <c r="B4" s="40" t="s">
        <v>272</v>
      </c>
      <c r="C4" s="40"/>
      <c r="D4" s="39" t="s">
        <v>281</v>
      </c>
      <c r="E4" s="41">
        <v>2024</v>
      </c>
      <c r="F4" s="42"/>
      <c r="G4" s="42"/>
      <c r="H4" s="42"/>
      <c r="I4" s="42"/>
      <c r="J4" s="42"/>
      <c r="K4" s="67"/>
    </row>
    <row r="5" spans="1:11" ht="20.25" hidden="1" customHeight="1" x14ac:dyDescent="0.3">
      <c r="A5" s="43" t="s">
        <v>267</v>
      </c>
      <c r="B5" s="44"/>
      <c r="C5" s="44"/>
      <c r="D5" s="44"/>
      <c r="E5" s="44"/>
      <c r="F5" s="45"/>
      <c r="G5" s="45"/>
      <c r="H5" s="45"/>
      <c r="I5" s="46"/>
      <c r="J5" s="47"/>
      <c r="K5" s="48"/>
    </row>
    <row r="6" spans="1:11" s="7" customFormat="1" ht="30.75" customHeight="1" x14ac:dyDescent="0.35">
      <c r="A6" s="49" t="s">
        <v>442</v>
      </c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1" s="7" customFormat="1" ht="49.5" customHeight="1" x14ac:dyDescent="0.35">
      <c r="A7" s="52" t="s">
        <v>282</v>
      </c>
      <c r="B7" s="52"/>
      <c r="C7" s="52"/>
      <c r="D7" s="52"/>
      <c r="E7" s="52" t="s">
        <v>283</v>
      </c>
      <c r="F7" s="52"/>
      <c r="G7" s="52"/>
      <c r="H7" s="52"/>
      <c r="I7" s="53" t="s">
        <v>388</v>
      </c>
      <c r="J7" s="53" t="s">
        <v>284</v>
      </c>
      <c r="K7" s="54" t="s">
        <v>285</v>
      </c>
    </row>
    <row r="8" spans="1:11" s="8" customFormat="1" ht="30" customHeight="1" x14ac:dyDescent="0.35">
      <c r="A8" s="55"/>
      <c r="B8" s="55"/>
      <c r="C8" s="55"/>
      <c r="D8" s="55"/>
      <c r="E8" s="56"/>
      <c r="F8" s="57"/>
      <c r="G8" s="57"/>
      <c r="H8" s="58"/>
      <c r="I8" s="59"/>
      <c r="J8" s="60"/>
      <c r="K8" s="61"/>
    </row>
    <row r="9" spans="1:11" s="8" customFormat="1" ht="30" customHeight="1" x14ac:dyDescent="0.35">
      <c r="A9" s="55"/>
      <c r="B9" s="55"/>
      <c r="C9" s="55"/>
      <c r="D9" s="55"/>
      <c r="E9" s="56"/>
      <c r="F9" s="57"/>
      <c r="G9" s="57"/>
      <c r="H9" s="58"/>
      <c r="I9" s="59"/>
      <c r="J9" s="60"/>
      <c r="K9" s="61"/>
    </row>
    <row r="10" spans="1:11" s="8" customFormat="1" ht="30" customHeight="1" x14ac:dyDescent="0.35">
      <c r="A10" s="55"/>
      <c r="B10" s="55"/>
      <c r="C10" s="55"/>
      <c r="D10" s="55"/>
      <c r="E10" s="56"/>
      <c r="F10" s="57"/>
      <c r="G10" s="57"/>
      <c r="H10" s="58"/>
      <c r="I10" s="59"/>
      <c r="J10" s="60"/>
      <c r="K10" s="61"/>
    </row>
    <row r="11" spans="1:11" s="8" customFormat="1" ht="30" customHeight="1" x14ac:dyDescent="0.35">
      <c r="A11" s="55"/>
      <c r="B11" s="55"/>
      <c r="C11" s="55"/>
      <c r="D11" s="55"/>
      <c r="E11" s="56"/>
      <c r="F11" s="57"/>
      <c r="G11" s="57"/>
      <c r="H11" s="58"/>
      <c r="I11" s="59"/>
      <c r="J11" s="60"/>
      <c r="K11" s="61"/>
    </row>
    <row r="12" spans="1:11" s="8" customFormat="1" ht="30" customHeight="1" x14ac:dyDescent="0.35">
      <c r="A12" s="55"/>
      <c r="B12" s="55"/>
      <c r="C12" s="55"/>
      <c r="D12" s="55"/>
      <c r="E12" s="56"/>
      <c r="F12" s="57"/>
      <c r="G12" s="57"/>
      <c r="H12" s="58"/>
      <c r="I12" s="59"/>
      <c r="J12" s="60"/>
      <c r="K12" s="61"/>
    </row>
    <row r="13" spans="1:11" s="8" customFormat="1" ht="30" customHeight="1" x14ac:dyDescent="0.35">
      <c r="A13" s="55"/>
      <c r="B13" s="55"/>
      <c r="C13" s="55"/>
      <c r="D13" s="55"/>
      <c r="E13" s="56"/>
      <c r="F13" s="57"/>
      <c r="G13" s="57"/>
      <c r="H13" s="58"/>
      <c r="I13" s="59"/>
      <c r="J13" s="60"/>
      <c r="K13" s="61"/>
    </row>
    <row r="14" spans="1:11" s="8" customFormat="1" ht="30" customHeight="1" x14ac:dyDescent="0.35">
      <c r="A14" s="55"/>
      <c r="B14" s="55"/>
      <c r="C14" s="55"/>
      <c r="D14" s="55"/>
      <c r="E14" s="56"/>
      <c r="F14" s="57"/>
      <c r="G14" s="57"/>
      <c r="H14" s="58"/>
      <c r="I14" s="59"/>
      <c r="J14" s="60"/>
      <c r="K14" s="61"/>
    </row>
    <row r="15" spans="1:11" s="8" customFormat="1" ht="30" customHeight="1" x14ac:dyDescent="0.35">
      <c r="A15" s="55"/>
      <c r="B15" s="55"/>
      <c r="C15" s="55"/>
      <c r="D15" s="55"/>
      <c r="E15" s="56"/>
      <c r="F15" s="57"/>
      <c r="G15" s="57"/>
      <c r="H15" s="58"/>
      <c r="I15" s="59"/>
      <c r="J15" s="60"/>
      <c r="K15" s="61"/>
    </row>
    <row r="16" spans="1:11" s="8" customFormat="1" ht="30" customHeight="1" x14ac:dyDescent="0.35">
      <c r="A16" s="55"/>
      <c r="B16" s="55"/>
      <c r="C16" s="55"/>
      <c r="D16" s="55"/>
      <c r="E16" s="56"/>
      <c r="F16" s="57"/>
      <c r="G16" s="57"/>
      <c r="H16" s="58"/>
      <c r="I16" s="59"/>
      <c r="J16" s="60"/>
      <c r="K16" s="61"/>
    </row>
    <row r="17" spans="1:11" s="8" customFormat="1" ht="30" customHeight="1" x14ac:dyDescent="0.35">
      <c r="A17" s="55"/>
      <c r="B17" s="55"/>
      <c r="C17" s="55"/>
      <c r="D17" s="55"/>
      <c r="E17" s="56"/>
      <c r="F17" s="57"/>
      <c r="G17" s="57"/>
      <c r="H17" s="58"/>
      <c r="I17" s="59"/>
      <c r="J17" s="60"/>
      <c r="K17" s="61"/>
    </row>
    <row r="18" spans="1:11" s="8" customFormat="1" ht="30" customHeight="1" x14ac:dyDescent="0.35">
      <c r="A18" s="55"/>
      <c r="B18" s="55"/>
      <c r="C18" s="55"/>
      <c r="D18" s="55"/>
      <c r="E18" s="56"/>
      <c r="F18" s="57"/>
      <c r="G18" s="57"/>
      <c r="H18" s="58"/>
      <c r="I18" s="59"/>
      <c r="J18" s="60"/>
      <c r="K18" s="61"/>
    </row>
    <row r="19" spans="1:11" s="8" customFormat="1" ht="30" customHeight="1" x14ac:dyDescent="0.35">
      <c r="A19" s="55"/>
      <c r="B19" s="55"/>
      <c r="C19" s="55"/>
      <c r="D19" s="55"/>
      <c r="E19" s="56"/>
      <c r="F19" s="57"/>
      <c r="G19" s="57"/>
      <c r="H19" s="58"/>
      <c r="I19" s="59"/>
      <c r="J19" s="60"/>
      <c r="K19" s="61"/>
    </row>
    <row r="20" spans="1:11" s="8" customFormat="1" ht="30" customHeight="1" x14ac:dyDescent="0.35">
      <c r="A20" s="55"/>
      <c r="B20" s="55"/>
      <c r="C20" s="55"/>
      <c r="D20" s="55"/>
      <c r="E20" s="56"/>
      <c r="F20" s="57"/>
      <c r="G20" s="57"/>
      <c r="H20" s="58"/>
      <c r="I20" s="59"/>
      <c r="J20" s="60"/>
      <c r="K20" s="61"/>
    </row>
    <row r="21" spans="1:11" s="7" customFormat="1" ht="30" customHeight="1" x14ac:dyDescent="0.35">
      <c r="A21" s="55"/>
      <c r="B21" s="55"/>
      <c r="C21" s="55"/>
      <c r="D21" s="55"/>
      <c r="E21" s="56"/>
      <c r="F21" s="57"/>
      <c r="G21" s="57"/>
      <c r="H21" s="58"/>
      <c r="I21" s="59"/>
      <c r="J21" s="60"/>
      <c r="K21" s="61"/>
    </row>
    <row r="22" spans="1:11" s="7" customFormat="1" ht="30" customHeight="1" x14ac:dyDescent="0.35">
      <c r="A22" s="55"/>
      <c r="B22" s="55"/>
      <c r="C22" s="55"/>
      <c r="D22" s="55"/>
      <c r="E22" s="56"/>
      <c r="F22" s="57"/>
      <c r="G22" s="57"/>
      <c r="H22" s="58"/>
      <c r="I22" s="59"/>
      <c r="J22" s="60"/>
      <c r="K22" s="61"/>
    </row>
    <row r="23" spans="1:11" s="7" customFormat="1" ht="30" customHeight="1" x14ac:dyDescent="0.35">
      <c r="A23" s="55"/>
      <c r="B23" s="55"/>
      <c r="C23" s="55"/>
      <c r="D23" s="55"/>
      <c r="E23" s="56"/>
      <c r="F23" s="57"/>
      <c r="G23" s="57"/>
      <c r="H23" s="58"/>
      <c r="I23" s="59"/>
      <c r="J23" s="60"/>
      <c r="K23" s="61"/>
    </row>
    <row r="24" spans="1:11" s="7" customFormat="1" ht="30" customHeight="1" x14ac:dyDescent="0.35">
      <c r="A24" s="55"/>
      <c r="B24" s="55"/>
      <c r="C24" s="55"/>
      <c r="D24" s="55"/>
      <c r="E24" s="56"/>
      <c r="F24" s="57"/>
      <c r="G24" s="57"/>
      <c r="H24" s="58"/>
      <c r="I24" s="59"/>
      <c r="J24" s="60"/>
      <c r="K24" s="61"/>
    </row>
    <row r="25" spans="1:11" s="7" customFormat="1" ht="30" customHeight="1" x14ac:dyDescent="0.35">
      <c r="A25" s="55"/>
      <c r="B25" s="55"/>
      <c r="C25" s="55"/>
      <c r="D25" s="55"/>
      <c r="E25" s="56"/>
      <c r="F25" s="57"/>
      <c r="G25" s="57"/>
      <c r="H25" s="58"/>
      <c r="I25" s="59"/>
      <c r="J25" s="60"/>
      <c r="K25" s="61"/>
    </row>
    <row r="26" spans="1:11" s="7" customFormat="1" ht="30" customHeight="1" x14ac:dyDescent="0.35">
      <c r="A26" s="55"/>
      <c r="B26" s="55"/>
      <c r="C26" s="55"/>
      <c r="D26" s="55"/>
      <c r="E26" s="56"/>
      <c r="F26" s="57"/>
      <c r="G26" s="57"/>
      <c r="H26" s="58"/>
      <c r="I26" s="59"/>
      <c r="J26" s="60"/>
      <c r="K26" s="61"/>
    </row>
    <row r="27" spans="1:11" s="7" customFormat="1" ht="30" customHeight="1" x14ac:dyDescent="0.35">
      <c r="A27" s="55"/>
      <c r="B27" s="55"/>
      <c r="C27" s="55"/>
      <c r="D27" s="55"/>
      <c r="E27" s="56"/>
      <c r="F27" s="57"/>
      <c r="G27" s="57"/>
      <c r="H27" s="58"/>
      <c r="I27" s="59"/>
      <c r="J27" s="60"/>
      <c r="K27" s="61"/>
    </row>
    <row r="28" spans="1:11" s="7" customFormat="1" ht="30" customHeight="1" x14ac:dyDescent="0.35">
      <c r="A28" s="62" t="s">
        <v>287</v>
      </c>
      <c r="B28" s="63"/>
      <c r="C28" s="63"/>
      <c r="D28" s="63"/>
      <c r="E28" s="63"/>
      <c r="F28" s="63"/>
      <c r="G28" s="63"/>
      <c r="H28" s="63"/>
      <c r="I28" s="63"/>
      <c r="J28" s="63"/>
      <c r="K28" s="61">
        <f>SUM(K8:K27)</f>
        <v>0</v>
      </c>
    </row>
    <row r="29" spans="1:11" s="7" customFormat="1" ht="56.25" customHeight="1" x14ac:dyDescent="0.35">
      <c r="A29" s="64" t="s">
        <v>288</v>
      </c>
      <c r="B29" s="65"/>
      <c r="C29" s="65"/>
      <c r="D29" s="65"/>
      <c r="E29" s="65"/>
      <c r="F29" s="65"/>
      <c r="G29" s="65"/>
      <c r="H29" s="65"/>
      <c r="I29" s="65"/>
      <c r="J29" s="65"/>
      <c r="K29" s="66"/>
    </row>
    <row r="30" spans="1:11" ht="24" customHeight="1" x14ac:dyDescent="0.3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7"/>
    </row>
    <row r="117" spans="1:11" x14ac:dyDescent="0.3">
      <c r="E117" s="14"/>
    </row>
    <row r="121" spans="1:11" ht="18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1" s="13" customFormat="1" ht="18" x14ac:dyDescent="0.35">
      <c r="A122" s="15" t="s">
        <v>269</v>
      </c>
      <c r="B122" s="15">
        <v>2017</v>
      </c>
      <c r="C122" s="15"/>
      <c r="D122" t="s">
        <v>304</v>
      </c>
      <c r="E122" s="15"/>
      <c r="F122" s="15"/>
      <c r="G122" s="15"/>
      <c r="H122" s="22"/>
      <c r="I122" s="21" t="s">
        <v>389</v>
      </c>
      <c r="J122" s="15"/>
      <c r="K122" s="18"/>
    </row>
    <row r="123" spans="1:11" s="13" customFormat="1" ht="18" x14ac:dyDescent="0.35">
      <c r="A123" s="15" t="s">
        <v>270</v>
      </c>
      <c r="B123" s="15">
        <v>2018</v>
      </c>
      <c r="C123" s="15"/>
      <c r="D123" t="s">
        <v>305</v>
      </c>
      <c r="E123" s="15"/>
      <c r="F123" s="15"/>
      <c r="G123" s="15"/>
      <c r="H123" s="22" t="s">
        <v>286</v>
      </c>
      <c r="I123" s="21" t="s">
        <v>407</v>
      </c>
      <c r="J123" s="15"/>
      <c r="K123" s="18"/>
    </row>
    <row r="124" spans="1:11" s="13" customFormat="1" ht="18" x14ac:dyDescent="0.35">
      <c r="A124" s="22" t="s">
        <v>271</v>
      </c>
      <c r="B124" s="22">
        <v>2019</v>
      </c>
      <c r="C124" s="22"/>
      <c r="D124" t="s">
        <v>306</v>
      </c>
      <c r="E124" s="22"/>
      <c r="F124" s="22"/>
      <c r="G124" s="22"/>
      <c r="H124" s="22" t="s">
        <v>390</v>
      </c>
      <c r="I124" s="22"/>
      <c r="J124" s="22"/>
      <c r="K124" s="23"/>
    </row>
    <row r="125" spans="1:11" s="13" customFormat="1" ht="18" x14ac:dyDescent="0.35">
      <c r="A125" s="22" t="s">
        <v>272</v>
      </c>
      <c r="B125" s="22">
        <v>2020</v>
      </c>
      <c r="C125" s="22"/>
      <c r="D125" t="s">
        <v>307</v>
      </c>
      <c r="E125" s="22"/>
      <c r="F125" s="22"/>
      <c r="G125" s="22"/>
      <c r="H125" s="22" t="s">
        <v>286</v>
      </c>
      <c r="I125" s="22"/>
      <c r="J125" s="22"/>
      <c r="K125" s="23"/>
    </row>
    <row r="126" spans="1:11" s="13" customFormat="1" ht="18" x14ac:dyDescent="0.35">
      <c r="A126" s="22" t="s">
        <v>273</v>
      </c>
      <c r="B126" s="22">
        <v>2021</v>
      </c>
      <c r="C126" s="22"/>
      <c r="D126" t="s">
        <v>308</v>
      </c>
      <c r="E126" s="22"/>
      <c r="F126" s="22"/>
      <c r="G126" s="22"/>
      <c r="H126" s="22" t="s">
        <v>391</v>
      </c>
      <c r="I126" s="22"/>
      <c r="J126" s="22"/>
      <c r="K126" s="23"/>
    </row>
    <row r="127" spans="1:11" s="13" customFormat="1" ht="18" x14ac:dyDescent="0.35">
      <c r="A127" s="22" t="s">
        <v>274</v>
      </c>
      <c r="B127" s="22">
        <v>2022</v>
      </c>
      <c r="C127" s="22"/>
      <c r="D127" t="s">
        <v>309</v>
      </c>
      <c r="E127" s="22"/>
      <c r="F127" s="22"/>
      <c r="G127" s="22"/>
      <c r="H127" s="22" t="s">
        <v>392</v>
      </c>
      <c r="I127" s="22"/>
      <c r="J127" s="22"/>
      <c r="K127" s="23"/>
    </row>
    <row r="128" spans="1:11" s="13" customFormat="1" ht="18" x14ac:dyDescent="0.35">
      <c r="A128" s="22" t="s">
        <v>275</v>
      </c>
      <c r="B128" s="22">
        <v>2023</v>
      </c>
      <c r="C128" s="22"/>
      <c r="D128" t="s">
        <v>310</v>
      </c>
      <c r="E128" s="22"/>
      <c r="F128" s="22"/>
      <c r="G128" s="22"/>
      <c r="H128" s="22" t="s">
        <v>393</v>
      </c>
      <c r="I128" s="22"/>
      <c r="J128" s="22"/>
      <c r="K128" s="23"/>
    </row>
    <row r="129" spans="1:11" s="13" customFormat="1" ht="18" x14ac:dyDescent="0.35">
      <c r="A129" s="22" t="s">
        <v>276</v>
      </c>
      <c r="B129" s="22">
        <v>2024</v>
      </c>
      <c r="C129" s="22"/>
      <c r="D129" t="s">
        <v>311</v>
      </c>
      <c r="E129" s="22"/>
      <c r="F129" s="22"/>
      <c r="G129" s="22"/>
      <c r="H129" s="22" t="s">
        <v>394</v>
      </c>
      <c r="I129" s="22"/>
      <c r="J129" s="22"/>
      <c r="K129" s="23"/>
    </row>
    <row r="130" spans="1:11" s="13" customFormat="1" ht="18" x14ac:dyDescent="0.35">
      <c r="A130" s="22" t="s">
        <v>277</v>
      </c>
      <c r="B130" s="22">
        <v>2025</v>
      </c>
      <c r="C130" s="22"/>
      <c r="D130" t="s">
        <v>312</v>
      </c>
      <c r="E130" s="22"/>
      <c r="F130" s="22"/>
      <c r="G130" s="22"/>
      <c r="H130" s="22" t="s">
        <v>395</v>
      </c>
      <c r="I130" s="22"/>
      <c r="J130" s="22"/>
      <c r="K130" s="23"/>
    </row>
    <row r="131" spans="1:11" s="13" customFormat="1" ht="18" x14ac:dyDescent="0.35">
      <c r="A131" s="22" t="s">
        <v>278</v>
      </c>
      <c r="B131" s="22">
        <v>2026</v>
      </c>
      <c r="C131" s="22"/>
      <c r="D131" t="s">
        <v>313</v>
      </c>
      <c r="E131" s="22"/>
      <c r="F131" s="22"/>
      <c r="G131" s="22"/>
      <c r="H131" s="22" t="s">
        <v>396</v>
      </c>
      <c r="I131" s="22"/>
      <c r="J131" s="22"/>
      <c r="K131" s="23"/>
    </row>
    <row r="132" spans="1:11" s="13" customFormat="1" ht="18" x14ac:dyDescent="0.35">
      <c r="A132" s="22" t="s">
        <v>279</v>
      </c>
      <c r="B132" s="22">
        <v>2027</v>
      </c>
      <c r="C132" s="22"/>
      <c r="D132" t="s">
        <v>314</v>
      </c>
      <c r="E132" s="22"/>
      <c r="F132" s="22"/>
      <c r="G132" s="22"/>
      <c r="H132" s="22" t="s">
        <v>397</v>
      </c>
      <c r="I132" s="22"/>
      <c r="J132" s="22"/>
      <c r="K132" s="23"/>
    </row>
    <row r="133" spans="1:11" s="13" customFormat="1" ht="18" x14ac:dyDescent="0.35">
      <c r="A133" s="22" t="s">
        <v>280</v>
      </c>
      <c r="B133" s="22">
        <v>2028</v>
      </c>
      <c r="C133" s="22"/>
      <c r="D133" t="s">
        <v>315</v>
      </c>
      <c r="E133" s="22"/>
      <c r="F133" s="22"/>
      <c r="G133" s="22"/>
      <c r="H133" s="22" t="s">
        <v>398</v>
      </c>
      <c r="I133" s="22"/>
      <c r="J133" s="22"/>
      <c r="K133" s="23"/>
    </row>
    <row r="134" spans="1:11" s="13" customFormat="1" ht="18" x14ac:dyDescent="0.35">
      <c r="A134" s="22"/>
      <c r="B134" s="22"/>
      <c r="C134" s="22"/>
      <c r="D134" t="s">
        <v>316</v>
      </c>
      <c r="E134" s="22"/>
      <c r="F134" s="22"/>
      <c r="G134" s="22"/>
      <c r="H134" s="22" t="s">
        <v>399</v>
      </c>
      <c r="I134" s="22"/>
      <c r="J134" s="22"/>
      <c r="K134" s="23"/>
    </row>
    <row r="135" spans="1:11" s="13" customFormat="1" ht="18" x14ac:dyDescent="0.35">
      <c r="A135" s="22"/>
      <c r="B135" s="22"/>
      <c r="C135" s="22"/>
      <c r="D135" t="s">
        <v>317</v>
      </c>
      <c r="E135" s="22"/>
      <c r="F135" s="22"/>
      <c r="G135" s="22"/>
      <c r="H135" s="22" t="s">
        <v>400</v>
      </c>
      <c r="I135" s="22"/>
      <c r="J135" s="22"/>
      <c r="K135" s="23"/>
    </row>
    <row r="136" spans="1:11" s="13" customFormat="1" ht="18" x14ac:dyDescent="0.35">
      <c r="A136" s="22"/>
      <c r="B136" s="22"/>
      <c r="C136" s="22"/>
      <c r="D136" t="s">
        <v>318</v>
      </c>
      <c r="E136" s="22"/>
      <c r="F136" s="22"/>
      <c r="G136" s="22"/>
      <c r="H136" s="22" t="s">
        <v>401</v>
      </c>
      <c r="I136" s="22"/>
      <c r="J136" s="22"/>
      <c r="K136" s="23"/>
    </row>
    <row r="137" spans="1:11" s="13" customFormat="1" ht="18" x14ac:dyDescent="0.35">
      <c r="A137" s="22"/>
      <c r="B137" s="22"/>
      <c r="C137" s="22"/>
      <c r="D137" t="s">
        <v>319</v>
      </c>
      <c r="E137" s="22"/>
      <c r="F137" s="22"/>
      <c r="G137" s="22"/>
      <c r="H137" s="22" t="s">
        <v>402</v>
      </c>
      <c r="I137" s="22"/>
      <c r="J137" s="22"/>
      <c r="K137" s="23"/>
    </row>
    <row r="138" spans="1:11" s="13" customFormat="1" ht="18" x14ac:dyDescent="0.35">
      <c r="A138" s="22"/>
      <c r="B138" s="22"/>
      <c r="C138" s="22"/>
      <c r="D138" t="s">
        <v>320</v>
      </c>
      <c r="E138" s="22"/>
      <c r="F138" s="22"/>
      <c r="G138" s="22"/>
      <c r="H138" s="22" t="s">
        <v>403</v>
      </c>
      <c r="I138" s="22"/>
      <c r="J138" s="22"/>
      <c r="K138" s="23"/>
    </row>
    <row r="139" spans="1:11" s="13" customFormat="1" ht="18" x14ac:dyDescent="0.35">
      <c r="A139" s="22"/>
      <c r="B139" s="22"/>
      <c r="C139" s="22"/>
      <c r="D139" t="s">
        <v>321</v>
      </c>
      <c r="E139" s="22"/>
      <c r="F139" s="22"/>
      <c r="G139" s="22"/>
      <c r="H139" s="22" t="s">
        <v>404</v>
      </c>
      <c r="I139" s="22"/>
      <c r="J139" s="22"/>
      <c r="K139" s="23"/>
    </row>
    <row r="140" spans="1:11" s="13" customFormat="1" ht="18" x14ac:dyDescent="0.35">
      <c r="A140" s="22"/>
      <c r="B140" s="22"/>
      <c r="C140" s="22"/>
      <c r="D140" t="s">
        <v>322</v>
      </c>
      <c r="E140" s="22"/>
      <c r="F140" s="22"/>
      <c r="G140" s="22"/>
      <c r="H140" s="22" t="s">
        <v>405</v>
      </c>
      <c r="I140" s="22"/>
      <c r="J140" s="22"/>
      <c r="K140" s="23"/>
    </row>
    <row r="141" spans="1:11" s="13" customFormat="1" ht="18" x14ac:dyDescent="0.35">
      <c r="A141" s="22"/>
      <c r="B141" s="22"/>
      <c r="C141" s="22"/>
      <c r="D141" t="s">
        <v>323</v>
      </c>
      <c r="E141" s="22"/>
      <c r="F141" s="22"/>
      <c r="G141" s="22"/>
      <c r="H141" s="22" t="s">
        <v>406</v>
      </c>
      <c r="I141" s="22"/>
      <c r="J141" s="22"/>
      <c r="K141" s="23"/>
    </row>
    <row r="142" spans="1:11" s="13" customFormat="1" ht="18" x14ac:dyDescent="0.35">
      <c r="A142" s="22"/>
      <c r="B142" s="22"/>
      <c r="C142" s="22"/>
      <c r="D142" t="s">
        <v>324</v>
      </c>
      <c r="E142" s="22"/>
      <c r="F142" s="22"/>
      <c r="G142" s="22"/>
      <c r="H142" s="22"/>
      <c r="I142" s="22"/>
      <c r="J142" s="22"/>
      <c r="K142" s="23"/>
    </row>
    <row r="143" spans="1:11" s="13" customFormat="1" ht="18" x14ac:dyDescent="0.35">
      <c r="A143" s="22"/>
      <c r="B143" s="22"/>
      <c r="C143" s="22"/>
      <c r="D143" t="s">
        <v>325</v>
      </c>
      <c r="E143" s="22"/>
      <c r="F143" s="22"/>
      <c r="G143" s="22"/>
      <c r="H143" s="22"/>
      <c r="I143" s="22"/>
      <c r="J143" s="22"/>
      <c r="K143" s="23"/>
    </row>
    <row r="144" spans="1:11" s="13" customFormat="1" ht="18" x14ac:dyDescent="0.35">
      <c r="A144" s="15"/>
      <c r="B144" s="15"/>
      <c r="C144" s="15"/>
      <c r="D144" t="s">
        <v>326</v>
      </c>
      <c r="E144" s="15"/>
      <c r="F144" s="15"/>
      <c r="G144" s="15"/>
      <c r="H144" s="15"/>
      <c r="I144" s="15"/>
      <c r="J144" s="15"/>
      <c r="K144" s="18"/>
    </row>
    <row r="145" spans="1:11" s="13" customFormat="1" ht="18" x14ac:dyDescent="0.35">
      <c r="A145" s="15"/>
      <c r="B145" s="15"/>
      <c r="C145" s="15"/>
      <c r="D145" t="s">
        <v>327</v>
      </c>
      <c r="E145" s="15"/>
      <c r="F145" s="15"/>
      <c r="G145" s="15"/>
      <c r="H145" s="15"/>
      <c r="I145" s="15"/>
      <c r="J145" s="15"/>
      <c r="K145" s="18"/>
    </row>
    <row r="146" spans="1:11" s="13" customFormat="1" ht="18" x14ac:dyDescent="0.35">
      <c r="A146" s="15"/>
      <c r="B146" s="15"/>
      <c r="C146" s="15"/>
      <c r="D146" t="s">
        <v>328</v>
      </c>
      <c r="E146" s="15"/>
      <c r="F146" s="15"/>
      <c r="G146" s="15"/>
      <c r="H146" s="15"/>
      <c r="I146" s="15"/>
      <c r="J146" s="15"/>
      <c r="K146" s="18"/>
    </row>
    <row r="147" spans="1:11" s="13" customFormat="1" ht="18" x14ac:dyDescent="0.35">
      <c r="A147" s="15"/>
      <c r="B147" s="15"/>
      <c r="C147" s="15"/>
      <c r="D147" t="s">
        <v>329</v>
      </c>
      <c r="E147" s="15"/>
      <c r="F147" s="15"/>
      <c r="G147" s="15"/>
      <c r="H147" s="15"/>
      <c r="I147" s="15"/>
      <c r="J147" s="15"/>
      <c r="K147" s="18"/>
    </row>
    <row r="148" spans="1:11" s="13" customFormat="1" ht="18" x14ac:dyDescent="0.35">
      <c r="A148" s="15"/>
      <c r="B148" s="15"/>
      <c r="C148" s="15"/>
      <c r="D148" t="s">
        <v>408</v>
      </c>
      <c r="E148" s="15"/>
      <c r="F148" s="15"/>
      <c r="G148" s="15"/>
      <c r="H148" s="15"/>
      <c r="I148" s="15"/>
      <c r="J148" s="15"/>
      <c r="K148" s="18"/>
    </row>
    <row r="149" spans="1:11" s="13" customFormat="1" ht="18" x14ac:dyDescent="0.35">
      <c r="A149" s="15"/>
      <c r="B149" s="15"/>
      <c r="C149" s="15"/>
      <c r="D149" t="s">
        <v>409</v>
      </c>
      <c r="E149" s="15"/>
      <c r="F149" s="15"/>
      <c r="G149" s="15"/>
      <c r="H149" s="15"/>
      <c r="I149" s="15"/>
      <c r="J149" s="15"/>
      <c r="K149" s="18"/>
    </row>
    <row r="150" spans="1:11" s="13" customFormat="1" ht="18" x14ac:dyDescent="0.35">
      <c r="A150" s="15"/>
      <c r="B150" s="15"/>
      <c r="C150" s="15"/>
      <c r="D150" t="s">
        <v>410</v>
      </c>
      <c r="E150" s="15"/>
      <c r="F150" s="15"/>
      <c r="G150" s="15"/>
      <c r="H150" s="15"/>
      <c r="I150" s="15"/>
      <c r="J150" s="15"/>
      <c r="K150" s="18"/>
    </row>
    <row r="151" spans="1:11" s="13" customFormat="1" ht="18" x14ac:dyDescent="0.35">
      <c r="A151" s="15"/>
      <c r="B151" s="15"/>
      <c r="C151" s="15"/>
      <c r="D151" t="s">
        <v>411</v>
      </c>
      <c r="E151" s="15"/>
      <c r="F151" s="15"/>
      <c r="G151" s="15"/>
      <c r="H151" s="15"/>
      <c r="I151" s="15"/>
      <c r="J151" s="15"/>
      <c r="K151" s="18"/>
    </row>
    <row r="152" spans="1:11" s="13" customFormat="1" ht="18" x14ac:dyDescent="0.35">
      <c r="A152" s="15"/>
      <c r="B152" s="15"/>
      <c r="C152" s="15"/>
      <c r="D152" t="s">
        <v>412</v>
      </c>
      <c r="E152" s="15"/>
      <c r="F152" s="15"/>
      <c r="G152" s="15"/>
      <c r="H152" s="15"/>
      <c r="I152" s="15"/>
      <c r="J152" s="15"/>
      <c r="K152" s="18"/>
    </row>
    <row r="153" spans="1:11" s="13" customFormat="1" ht="18" x14ac:dyDescent="0.35">
      <c r="A153" s="15"/>
      <c r="B153" s="15"/>
      <c r="C153" s="15"/>
      <c r="D153" t="s">
        <v>330</v>
      </c>
      <c r="E153" s="15"/>
      <c r="F153" s="15"/>
      <c r="G153" s="15"/>
      <c r="H153" s="15"/>
      <c r="I153" s="15"/>
      <c r="J153" s="15"/>
      <c r="K153" s="18"/>
    </row>
    <row r="154" spans="1:11" s="13" customFormat="1" ht="18" x14ac:dyDescent="0.35">
      <c r="A154" s="15"/>
      <c r="B154" s="15"/>
      <c r="C154" s="15"/>
      <c r="D154" t="s">
        <v>413</v>
      </c>
      <c r="E154" s="15"/>
      <c r="F154" s="15"/>
      <c r="G154" s="15"/>
      <c r="H154" s="15"/>
      <c r="I154" s="15"/>
      <c r="J154" s="15"/>
      <c r="K154" s="18"/>
    </row>
    <row r="155" spans="1:11" s="13" customFormat="1" ht="18" x14ac:dyDescent="0.35">
      <c r="A155" s="15"/>
      <c r="B155" s="15"/>
      <c r="C155" s="15"/>
      <c r="D155" t="s">
        <v>414</v>
      </c>
      <c r="E155" s="15"/>
      <c r="F155" s="15"/>
      <c r="G155" s="15"/>
      <c r="H155" s="15"/>
      <c r="I155" s="15"/>
      <c r="J155" s="15"/>
      <c r="K155" s="18"/>
    </row>
    <row r="156" spans="1:11" s="13" customFormat="1" ht="18" x14ac:dyDescent="0.35">
      <c r="A156" s="15"/>
      <c r="B156" s="15"/>
      <c r="C156" s="15"/>
      <c r="D156" t="s">
        <v>415</v>
      </c>
      <c r="E156" s="15"/>
      <c r="F156" s="15"/>
      <c r="G156" s="15"/>
      <c r="H156" s="15"/>
      <c r="I156" s="15"/>
      <c r="J156" s="15"/>
      <c r="K156" s="18"/>
    </row>
    <row r="157" spans="1:11" s="13" customFormat="1" ht="18" x14ac:dyDescent="0.35">
      <c r="A157" s="15"/>
      <c r="B157" s="15"/>
      <c r="C157" s="15"/>
      <c r="D157" t="s">
        <v>416</v>
      </c>
      <c r="E157" s="15"/>
      <c r="F157" s="15"/>
      <c r="G157" s="15"/>
      <c r="H157" s="15"/>
      <c r="I157" s="15"/>
      <c r="J157" s="15"/>
      <c r="K157" s="18"/>
    </row>
    <row r="158" spans="1:11" s="13" customFormat="1" ht="18" x14ac:dyDescent="0.35">
      <c r="A158" s="15"/>
      <c r="B158" s="15"/>
      <c r="C158" s="15"/>
      <c r="D158" t="s">
        <v>417</v>
      </c>
      <c r="E158" s="15"/>
      <c r="F158" s="15"/>
      <c r="G158" s="15"/>
      <c r="H158" s="15"/>
      <c r="I158" s="15"/>
      <c r="J158" s="15"/>
      <c r="K158" s="18"/>
    </row>
    <row r="159" spans="1:11" s="13" customFormat="1" ht="18" x14ac:dyDescent="0.35">
      <c r="A159" s="15"/>
      <c r="B159" s="15"/>
      <c r="C159" s="15"/>
      <c r="D159" t="s">
        <v>331</v>
      </c>
      <c r="E159" s="15"/>
      <c r="F159" s="15"/>
      <c r="G159" s="15"/>
      <c r="H159" s="15"/>
      <c r="I159" s="15"/>
      <c r="J159" s="15"/>
      <c r="K159" s="18"/>
    </row>
    <row r="160" spans="1:11" s="13" customFormat="1" ht="18" x14ac:dyDescent="0.35">
      <c r="A160" s="15"/>
      <c r="B160" s="15"/>
      <c r="C160" s="15"/>
      <c r="D160" t="s">
        <v>418</v>
      </c>
      <c r="E160" s="15"/>
      <c r="F160" s="15"/>
      <c r="G160" s="15"/>
      <c r="H160" s="15"/>
      <c r="I160" s="15"/>
      <c r="J160" s="15"/>
      <c r="K160" s="18"/>
    </row>
    <row r="161" spans="1:11" s="13" customFormat="1" ht="18" x14ac:dyDescent="0.35">
      <c r="A161" s="15"/>
      <c r="B161" s="15"/>
      <c r="C161" s="15"/>
      <c r="D161" t="s">
        <v>419</v>
      </c>
      <c r="E161" s="15"/>
      <c r="F161" s="15"/>
      <c r="G161" s="15"/>
      <c r="H161" s="15"/>
      <c r="I161" s="15"/>
      <c r="J161" s="15"/>
      <c r="K161" s="18"/>
    </row>
    <row r="162" spans="1:11" s="13" customFormat="1" ht="18" x14ac:dyDescent="0.35">
      <c r="A162" s="15"/>
      <c r="B162" s="15"/>
      <c r="C162" s="15"/>
      <c r="D162" t="s">
        <v>332</v>
      </c>
      <c r="E162" s="15"/>
      <c r="F162" s="15"/>
      <c r="G162" s="15"/>
      <c r="H162" s="15"/>
      <c r="I162" s="15"/>
      <c r="J162" s="15"/>
      <c r="K162" s="18"/>
    </row>
    <row r="163" spans="1:11" s="13" customFormat="1" ht="18" x14ac:dyDescent="0.35">
      <c r="A163" s="15"/>
      <c r="B163" s="15"/>
      <c r="C163" s="15"/>
      <c r="D163" t="s">
        <v>420</v>
      </c>
      <c r="E163" s="15"/>
      <c r="F163" s="15"/>
      <c r="G163" s="15"/>
      <c r="H163" s="15"/>
      <c r="I163" s="15"/>
      <c r="J163" s="15"/>
      <c r="K163" s="18"/>
    </row>
    <row r="164" spans="1:11" s="13" customFormat="1" ht="18" x14ac:dyDescent="0.35">
      <c r="A164" s="15"/>
      <c r="B164" s="15"/>
      <c r="C164" s="15"/>
      <c r="D164" t="s">
        <v>421</v>
      </c>
      <c r="E164" s="15"/>
      <c r="F164" s="15"/>
      <c r="G164" s="15"/>
      <c r="H164" s="15"/>
      <c r="I164" s="15"/>
      <c r="J164" s="15"/>
      <c r="K164" s="18"/>
    </row>
    <row r="165" spans="1:11" s="13" customFormat="1" ht="18" x14ac:dyDescent="0.35">
      <c r="A165" s="15"/>
      <c r="B165" s="15"/>
      <c r="C165" s="15"/>
      <c r="D165" t="s">
        <v>422</v>
      </c>
      <c r="E165" s="15"/>
      <c r="F165" s="15"/>
      <c r="G165" s="15"/>
      <c r="H165" s="15"/>
      <c r="I165" s="15"/>
      <c r="J165" s="15"/>
      <c r="K165" s="18"/>
    </row>
    <row r="166" spans="1:11" s="13" customFormat="1" ht="18" x14ac:dyDescent="0.35">
      <c r="A166" s="15"/>
      <c r="B166" s="15"/>
      <c r="C166" s="15"/>
      <c r="D166" t="s">
        <v>423</v>
      </c>
      <c r="E166" s="15"/>
      <c r="F166" s="15"/>
      <c r="G166" s="15"/>
      <c r="H166" s="15"/>
      <c r="I166" s="15"/>
      <c r="J166" s="15"/>
      <c r="K166" s="18"/>
    </row>
    <row r="167" spans="1:11" s="13" customFormat="1" ht="18" x14ac:dyDescent="0.35">
      <c r="A167" s="15"/>
      <c r="B167" s="15"/>
      <c r="C167" s="15"/>
      <c r="D167" t="s">
        <v>424</v>
      </c>
      <c r="E167" s="15"/>
      <c r="F167" s="15"/>
      <c r="G167" s="15"/>
      <c r="H167" s="15"/>
      <c r="I167" s="15"/>
      <c r="J167" s="15"/>
      <c r="K167" s="18"/>
    </row>
    <row r="168" spans="1:11" s="13" customFormat="1" ht="18" x14ac:dyDescent="0.35">
      <c r="A168" s="15"/>
      <c r="B168" s="15"/>
      <c r="C168" s="15"/>
      <c r="D168" t="s">
        <v>425</v>
      </c>
      <c r="E168" s="15"/>
      <c r="F168" s="15"/>
      <c r="G168" s="15"/>
      <c r="H168" s="15"/>
      <c r="I168" s="15"/>
      <c r="J168" s="15"/>
      <c r="K168" s="18"/>
    </row>
    <row r="169" spans="1:11" s="13" customFormat="1" ht="18" x14ac:dyDescent="0.35">
      <c r="A169" s="15"/>
      <c r="B169" s="15"/>
      <c r="C169" s="15"/>
      <c r="D169" t="s">
        <v>426</v>
      </c>
      <c r="E169" s="15"/>
      <c r="F169" s="15"/>
      <c r="G169" s="15"/>
      <c r="H169" s="15"/>
      <c r="I169" s="15"/>
      <c r="J169" s="15"/>
      <c r="K169" s="18"/>
    </row>
    <row r="170" spans="1:11" s="13" customFormat="1" ht="18" x14ac:dyDescent="0.35">
      <c r="A170" s="15"/>
      <c r="B170" s="15"/>
      <c r="C170" s="15"/>
      <c r="D170" t="s">
        <v>427</v>
      </c>
      <c r="E170" s="15"/>
      <c r="F170" s="15"/>
      <c r="G170" s="15"/>
      <c r="H170" s="15"/>
      <c r="I170" s="15"/>
      <c r="J170" s="15"/>
      <c r="K170" s="18"/>
    </row>
    <row r="171" spans="1:11" s="13" customFormat="1" ht="18" x14ac:dyDescent="0.35">
      <c r="A171" s="15"/>
      <c r="B171" s="15"/>
      <c r="C171" s="15"/>
      <c r="D171" t="s">
        <v>428</v>
      </c>
      <c r="E171" s="15"/>
      <c r="F171" s="15"/>
      <c r="G171" s="15"/>
      <c r="H171" s="15"/>
      <c r="I171" s="15"/>
      <c r="J171" s="15"/>
      <c r="K171" s="18"/>
    </row>
    <row r="172" spans="1:11" s="13" customFormat="1" ht="18" x14ac:dyDescent="0.35">
      <c r="A172" s="15"/>
      <c r="B172" s="15"/>
      <c r="C172" s="15"/>
      <c r="D172" t="s">
        <v>333</v>
      </c>
      <c r="E172" s="15"/>
      <c r="F172" s="15"/>
      <c r="G172" s="15"/>
      <c r="H172" s="15"/>
      <c r="I172" s="15"/>
      <c r="J172" s="15"/>
      <c r="K172" s="18"/>
    </row>
    <row r="173" spans="1:11" s="13" customFormat="1" ht="18" x14ac:dyDescent="0.35">
      <c r="A173" s="15"/>
      <c r="B173" s="15"/>
      <c r="C173" s="15"/>
      <c r="D173" t="s">
        <v>429</v>
      </c>
      <c r="E173" s="15"/>
      <c r="F173" s="15"/>
      <c r="G173" s="15"/>
      <c r="H173" s="15"/>
      <c r="I173" s="15"/>
      <c r="J173" s="15"/>
      <c r="K173" s="18"/>
    </row>
    <row r="174" spans="1:11" s="13" customFormat="1" ht="18" x14ac:dyDescent="0.35">
      <c r="A174" s="15"/>
      <c r="B174" s="15"/>
      <c r="C174" s="15"/>
      <c r="D174" t="s">
        <v>430</v>
      </c>
      <c r="E174" s="15"/>
      <c r="F174" s="15"/>
      <c r="G174" s="15"/>
      <c r="H174" s="15"/>
      <c r="I174" s="15"/>
      <c r="J174" s="15"/>
      <c r="K174" s="18"/>
    </row>
    <row r="175" spans="1:11" s="13" customFormat="1" ht="18" x14ac:dyDescent="0.35">
      <c r="A175" s="15"/>
      <c r="B175" s="15"/>
      <c r="C175" s="15"/>
      <c r="D175" t="s">
        <v>431</v>
      </c>
      <c r="E175" s="15"/>
      <c r="F175" s="15"/>
      <c r="G175" s="15"/>
      <c r="H175" s="15"/>
      <c r="I175" s="15"/>
      <c r="J175" s="15"/>
      <c r="K175" s="18"/>
    </row>
    <row r="176" spans="1:11" s="13" customFormat="1" ht="18" x14ac:dyDescent="0.35">
      <c r="A176" s="15"/>
      <c r="B176" s="15"/>
      <c r="C176" s="15"/>
      <c r="D176" t="s">
        <v>432</v>
      </c>
      <c r="E176" s="15"/>
      <c r="F176" s="15"/>
      <c r="G176" s="15"/>
      <c r="H176" s="15"/>
      <c r="I176" s="15"/>
      <c r="J176" s="15"/>
      <c r="K176" s="18"/>
    </row>
    <row r="177" spans="1:11" s="13" customFormat="1" ht="18" x14ac:dyDescent="0.35">
      <c r="A177" s="15"/>
      <c r="B177" s="15"/>
      <c r="C177" s="15"/>
      <c r="D177" t="s">
        <v>433</v>
      </c>
      <c r="E177" s="15"/>
      <c r="F177" s="15"/>
      <c r="G177" s="15"/>
      <c r="H177" s="15"/>
      <c r="I177" s="15"/>
      <c r="J177" s="15"/>
      <c r="K177" s="18"/>
    </row>
    <row r="178" spans="1:11" s="13" customFormat="1" ht="18" x14ac:dyDescent="0.35">
      <c r="A178" s="15"/>
      <c r="B178" s="15"/>
      <c r="C178" s="15"/>
      <c r="D178" t="s">
        <v>434</v>
      </c>
      <c r="E178" s="15"/>
      <c r="F178" s="15"/>
      <c r="G178" s="15"/>
      <c r="H178" s="15"/>
      <c r="I178" s="15"/>
      <c r="J178" s="15"/>
      <c r="K178" s="18"/>
    </row>
    <row r="179" spans="1:11" s="13" customFormat="1" ht="18" x14ac:dyDescent="0.35">
      <c r="A179" s="15"/>
      <c r="B179" s="15"/>
      <c r="C179" s="15"/>
      <c r="D179" t="s">
        <v>334</v>
      </c>
      <c r="E179" s="15"/>
      <c r="F179" s="15"/>
      <c r="G179" s="15"/>
      <c r="H179" s="15"/>
      <c r="I179" s="15"/>
      <c r="J179" s="15"/>
      <c r="K179" s="18"/>
    </row>
    <row r="180" spans="1:11" s="13" customFormat="1" ht="18" x14ac:dyDescent="0.35">
      <c r="A180" s="15"/>
      <c r="B180" s="15"/>
      <c r="C180" s="15"/>
      <c r="D180" t="s">
        <v>335</v>
      </c>
      <c r="E180" s="15"/>
      <c r="F180" s="15"/>
      <c r="G180" s="15"/>
      <c r="H180" s="15"/>
      <c r="I180" s="15"/>
      <c r="J180" s="15"/>
      <c r="K180" s="18"/>
    </row>
    <row r="181" spans="1:11" s="13" customFormat="1" ht="21" x14ac:dyDescent="0.35">
      <c r="A181" s="16"/>
      <c r="B181" s="16"/>
      <c r="C181" s="16"/>
      <c r="D181" t="s">
        <v>336</v>
      </c>
      <c r="E181" s="16"/>
      <c r="F181" s="16"/>
      <c r="G181" s="16"/>
      <c r="H181" s="16"/>
      <c r="I181" s="16"/>
      <c r="J181" s="16"/>
      <c r="K181" s="18"/>
    </row>
    <row r="182" spans="1:11" s="13" customFormat="1" ht="21" x14ac:dyDescent="0.35">
      <c r="A182" s="16"/>
      <c r="B182" s="16"/>
      <c r="C182" s="16"/>
      <c r="D182" t="s">
        <v>337</v>
      </c>
      <c r="E182" s="16"/>
      <c r="F182" s="16"/>
      <c r="G182" s="16"/>
      <c r="H182" s="16"/>
      <c r="I182" s="16"/>
      <c r="J182" s="16"/>
      <c r="K182" s="18"/>
    </row>
    <row r="183" spans="1:11" s="13" customFormat="1" ht="21" x14ac:dyDescent="0.35">
      <c r="A183" s="16"/>
      <c r="B183" s="16"/>
      <c r="C183" s="16"/>
      <c r="D183" t="s">
        <v>338</v>
      </c>
      <c r="E183" s="16"/>
      <c r="F183" s="16"/>
      <c r="G183" s="16"/>
      <c r="H183" s="16"/>
      <c r="I183" s="16"/>
      <c r="J183" s="16"/>
      <c r="K183" s="18"/>
    </row>
    <row r="184" spans="1:11" s="13" customFormat="1" ht="21" x14ac:dyDescent="0.35">
      <c r="A184" s="16"/>
      <c r="B184" s="16"/>
      <c r="C184" s="16"/>
      <c r="D184" t="s">
        <v>435</v>
      </c>
      <c r="E184" s="16"/>
      <c r="F184" s="16"/>
      <c r="G184" s="16"/>
      <c r="H184" s="16"/>
      <c r="I184" s="16"/>
      <c r="J184" s="16"/>
      <c r="K184" s="18"/>
    </row>
    <row r="185" spans="1:11" s="13" customFormat="1" ht="21" x14ac:dyDescent="0.35">
      <c r="A185" s="16"/>
      <c r="B185" s="16"/>
      <c r="C185" s="16"/>
      <c r="D185" t="s">
        <v>339</v>
      </c>
      <c r="E185" s="16"/>
      <c r="F185" s="16"/>
      <c r="G185" s="16"/>
      <c r="H185" s="16"/>
      <c r="I185" s="16"/>
      <c r="J185" s="16"/>
      <c r="K185" s="18"/>
    </row>
    <row r="186" spans="1:11" s="13" customFormat="1" ht="21" x14ac:dyDescent="0.35">
      <c r="A186" s="16"/>
      <c r="B186" s="16"/>
      <c r="C186" s="16"/>
      <c r="D186" t="s">
        <v>340</v>
      </c>
      <c r="E186" s="16"/>
      <c r="F186" s="16"/>
      <c r="G186" s="16"/>
      <c r="H186" s="16"/>
      <c r="I186" s="16"/>
      <c r="J186" s="16"/>
      <c r="K186" s="18"/>
    </row>
    <row r="187" spans="1:11" ht="21" x14ac:dyDescent="0.35">
      <c r="A187" s="17"/>
      <c r="B187" s="17"/>
      <c r="C187" s="17"/>
      <c r="D187" t="s">
        <v>341</v>
      </c>
      <c r="E187" s="17"/>
      <c r="F187" s="17"/>
      <c r="G187" s="17"/>
      <c r="H187" s="17"/>
      <c r="I187" s="17"/>
      <c r="J187" s="17"/>
      <c r="K187" s="10"/>
    </row>
    <row r="188" spans="1:11" ht="21" x14ac:dyDescent="0.35">
      <c r="A188" s="20"/>
      <c r="B188" s="20"/>
      <c r="C188" s="20"/>
      <c r="D188" t="s">
        <v>342</v>
      </c>
      <c r="E188" s="20"/>
      <c r="F188" s="20"/>
      <c r="G188" s="20"/>
      <c r="H188" s="20"/>
      <c r="I188" s="20"/>
      <c r="J188" s="20"/>
      <c r="K188" s="10"/>
    </row>
    <row r="189" spans="1:11" ht="21" x14ac:dyDescent="0.35">
      <c r="A189" s="17"/>
      <c r="B189" s="17"/>
      <c r="C189" s="17"/>
      <c r="D189" t="s">
        <v>343</v>
      </c>
      <c r="E189" s="17"/>
      <c r="F189" s="17"/>
      <c r="G189" s="17"/>
      <c r="H189" s="17"/>
      <c r="I189" s="17"/>
      <c r="J189" s="17"/>
      <c r="K189" s="10"/>
    </row>
    <row r="190" spans="1:11" ht="21" x14ac:dyDescent="0.35">
      <c r="A190" s="17"/>
      <c r="B190" s="17"/>
      <c r="C190" s="17"/>
      <c r="D190" t="s">
        <v>436</v>
      </c>
      <c r="E190" s="17"/>
      <c r="F190" s="17"/>
      <c r="G190" s="17"/>
      <c r="H190" s="17"/>
      <c r="I190" s="17"/>
      <c r="J190" s="17"/>
      <c r="K190" s="10"/>
    </row>
    <row r="191" spans="1:11" x14ac:dyDescent="0.3">
      <c r="A191" s="9"/>
      <c r="B191" s="9"/>
      <c r="C191" s="9"/>
      <c r="D191" t="s">
        <v>344</v>
      </c>
      <c r="E191" s="9"/>
      <c r="F191" s="9"/>
      <c r="G191" s="9"/>
      <c r="H191" s="9"/>
      <c r="I191" s="9"/>
      <c r="J191" s="9"/>
      <c r="K191" s="10"/>
    </row>
    <row r="192" spans="1:11" x14ac:dyDescent="0.3">
      <c r="A192" s="9"/>
      <c r="B192" s="9"/>
      <c r="C192" s="9"/>
      <c r="D192" t="s">
        <v>345</v>
      </c>
      <c r="E192" s="9"/>
      <c r="F192" s="9"/>
      <c r="G192" s="9"/>
      <c r="H192" s="9"/>
      <c r="I192" s="9"/>
      <c r="J192" s="9"/>
      <c r="K192" s="10"/>
    </row>
    <row r="193" spans="1:11" x14ac:dyDescent="0.3">
      <c r="A193" s="9"/>
      <c r="B193" s="9"/>
      <c r="C193" s="9"/>
      <c r="D193" t="s">
        <v>346</v>
      </c>
      <c r="E193" s="9"/>
      <c r="F193" s="9"/>
      <c r="G193" s="9"/>
      <c r="H193" s="9"/>
      <c r="I193" s="9"/>
      <c r="J193" s="9"/>
      <c r="K193" s="10"/>
    </row>
    <row r="194" spans="1:11" x14ac:dyDescent="0.3">
      <c r="A194" s="9"/>
      <c r="B194" s="9"/>
      <c r="C194" s="9"/>
      <c r="D194" t="s">
        <v>437</v>
      </c>
      <c r="E194" s="9"/>
      <c r="F194" s="9"/>
      <c r="G194" s="9"/>
      <c r="H194" s="9"/>
      <c r="I194" s="9"/>
      <c r="J194" s="9"/>
      <c r="K194" s="10"/>
    </row>
    <row r="195" spans="1:11" x14ac:dyDescent="0.3">
      <c r="A195" s="9"/>
      <c r="B195" s="9"/>
      <c r="C195" s="9"/>
      <c r="D195" t="s">
        <v>438</v>
      </c>
      <c r="E195" s="9"/>
      <c r="F195" s="9"/>
      <c r="G195" s="9"/>
      <c r="H195" s="9"/>
      <c r="I195" s="9"/>
      <c r="J195" s="9"/>
      <c r="K195" s="10"/>
    </row>
    <row r="196" spans="1:11" x14ac:dyDescent="0.3">
      <c r="A196" s="9"/>
      <c r="B196" s="9"/>
      <c r="C196" s="9"/>
      <c r="D196" t="s">
        <v>347</v>
      </c>
      <c r="E196" s="9"/>
      <c r="F196" s="9"/>
      <c r="G196" s="9"/>
      <c r="H196" s="9"/>
      <c r="I196" s="9"/>
      <c r="J196" s="9"/>
      <c r="K196" s="10"/>
    </row>
    <row r="197" spans="1:11" x14ac:dyDescent="0.3">
      <c r="A197" s="9"/>
      <c r="B197" s="9"/>
      <c r="C197" s="9"/>
      <c r="D197" t="s">
        <v>348</v>
      </c>
      <c r="E197" s="9"/>
      <c r="F197" s="9"/>
      <c r="G197" s="9"/>
      <c r="H197" s="9"/>
      <c r="I197" s="9"/>
      <c r="J197" s="9"/>
      <c r="K197" s="10"/>
    </row>
    <row r="198" spans="1:11" x14ac:dyDescent="0.3">
      <c r="A198" s="9"/>
      <c r="B198" s="9"/>
      <c r="C198" s="9"/>
      <c r="D198" t="s">
        <v>349</v>
      </c>
      <c r="E198" s="9"/>
      <c r="F198" s="9"/>
      <c r="G198" s="9"/>
      <c r="H198" s="9"/>
      <c r="I198" s="9"/>
      <c r="J198" s="9"/>
      <c r="K198" s="10"/>
    </row>
    <row r="199" spans="1:11" x14ac:dyDescent="0.3">
      <c r="A199" s="9"/>
      <c r="B199" s="9"/>
      <c r="C199" s="9"/>
      <c r="D199" t="s">
        <v>350</v>
      </c>
      <c r="E199" s="9"/>
      <c r="F199" s="9"/>
      <c r="G199" s="9"/>
      <c r="H199" s="9"/>
      <c r="I199" s="9"/>
      <c r="J199" s="9"/>
      <c r="K199" s="10"/>
    </row>
    <row r="200" spans="1:11" x14ac:dyDescent="0.3">
      <c r="A200" s="9"/>
      <c r="B200" s="9"/>
      <c r="C200" s="9"/>
      <c r="D200" t="s">
        <v>351</v>
      </c>
      <c r="E200" s="9"/>
      <c r="F200" s="9"/>
      <c r="G200" s="9"/>
      <c r="H200" s="9"/>
      <c r="I200" s="9"/>
      <c r="J200" s="9"/>
      <c r="K200" s="10"/>
    </row>
    <row r="201" spans="1:11" x14ac:dyDescent="0.3">
      <c r="A201" s="9"/>
      <c r="B201" s="9"/>
      <c r="C201" s="9"/>
      <c r="D201" t="s">
        <v>352</v>
      </c>
      <c r="E201" s="9"/>
      <c r="F201" s="9"/>
      <c r="G201" s="9"/>
      <c r="H201" s="9"/>
      <c r="I201" s="9"/>
      <c r="J201" s="9"/>
      <c r="K201" s="10"/>
    </row>
    <row r="202" spans="1:11" x14ac:dyDescent="0.3">
      <c r="A202" s="9"/>
      <c r="B202" s="9"/>
      <c r="C202" s="9"/>
      <c r="D202" t="s">
        <v>439</v>
      </c>
      <c r="E202" s="9"/>
      <c r="F202" s="9"/>
      <c r="G202" s="9"/>
      <c r="H202" s="9"/>
      <c r="I202" s="9"/>
      <c r="J202" s="9"/>
      <c r="K202" s="10"/>
    </row>
    <row r="203" spans="1:11" x14ac:dyDescent="0.3">
      <c r="A203" s="9"/>
      <c r="B203" s="9"/>
      <c r="C203" s="9"/>
      <c r="D203" t="s">
        <v>353</v>
      </c>
      <c r="E203" s="9"/>
      <c r="F203" s="9"/>
      <c r="G203" s="9"/>
      <c r="H203" s="9"/>
      <c r="I203" s="9"/>
      <c r="J203" s="9"/>
      <c r="K203" s="10"/>
    </row>
    <row r="204" spans="1:11" x14ac:dyDescent="0.3">
      <c r="A204" s="9"/>
      <c r="B204" s="9"/>
      <c r="C204" s="9"/>
      <c r="D204" t="s">
        <v>440</v>
      </c>
      <c r="E204" s="9"/>
      <c r="F204" s="9"/>
      <c r="G204" s="9"/>
      <c r="H204" s="9"/>
      <c r="I204" s="9"/>
      <c r="J204" s="9"/>
      <c r="K204" s="10"/>
    </row>
    <row r="205" spans="1:11" x14ac:dyDescent="0.3">
      <c r="A205" s="9"/>
      <c r="B205" s="9"/>
      <c r="C205" s="9"/>
      <c r="D205" t="s">
        <v>354</v>
      </c>
      <c r="E205" s="9"/>
      <c r="F205" s="9"/>
      <c r="G205" s="9"/>
      <c r="H205" s="9"/>
      <c r="I205" s="9"/>
      <c r="J205" s="9"/>
      <c r="K205" s="10"/>
    </row>
    <row r="206" spans="1:11" x14ac:dyDescent="0.3">
      <c r="A206" s="9"/>
      <c r="B206" s="9"/>
      <c r="C206" s="9"/>
      <c r="D206" t="s">
        <v>355</v>
      </c>
      <c r="E206" s="9"/>
      <c r="F206" s="9"/>
      <c r="G206" s="9"/>
      <c r="H206" s="9"/>
      <c r="I206" s="9"/>
      <c r="J206" s="9"/>
      <c r="K206" s="10"/>
    </row>
    <row r="207" spans="1:11" s="12" customFormat="1" x14ac:dyDescent="0.3">
      <c r="A207" s="9"/>
      <c r="B207" s="9"/>
      <c r="C207" s="9"/>
      <c r="D207" t="s">
        <v>356</v>
      </c>
      <c r="E207" s="9"/>
      <c r="F207" s="9"/>
      <c r="G207" s="9"/>
      <c r="H207" s="9"/>
      <c r="I207" s="9"/>
      <c r="J207" s="9"/>
      <c r="K207" s="10"/>
    </row>
    <row r="208" spans="1:11" s="11" customFormat="1" x14ac:dyDescent="0.3">
      <c r="A208" s="9"/>
      <c r="B208" s="9"/>
      <c r="C208" s="9"/>
      <c r="D208" t="s">
        <v>357</v>
      </c>
      <c r="E208" s="9"/>
      <c r="F208" s="9"/>
      <c r="G208" s="9"/>
      <c r="H208" s="9"/>
      <c r="I208" s="9"/>
      <c r="J208" s="9"/>
      <c r="K208" s="10"/>
    </row>
    <row r="209" spans="1:11" s="11" customFormat="1" x14ac:dyDescent="0.3">
      <c r="A209" s="9"/>
      <c r="B209" s="9"/>
      <c r="C209" s="9"/>
      <c r="D209" t="s">
        <v>358</v>
      </c>
      <c r="E209" s="9"/>
      <c r="F209" s="9"/>
      <c r="G209" s="9"/>
      <c r="H209" s="9"/>
      <c r="I209" s="9"/>
      <c r="J209" s="9"/>
      <c r="K209" s="10"/>
    </row>
    <row r="210" spans="1:11" s="11" customFormat="1" x14ac:dyDescent="0.3">
      <c r="A210" s="9"/>
      <c r="B210" s="9"/>
      <c r="C210" s="9"/>
      <c r="D210" s="24" t="s">
        <v>359</v>
      </c>
      <c r="E210" s="9"/>
      <c r="F210" s="9"/>
      <c r="G210" s="9"/>
      <c r="H210" s="9"/>
      <c r="I210" s="9"/>
      <c r="J210" s="9"/>
      <c r="K210" s="10"/>
    </row>
    <row r="211" spans="1:11" s="11" customFormat="1" x14ac:dyDescent="0.3">
      <c r="A211" s="9"/>
      <c r="B211" s="9"/>
      <c r="C211" s="9"/>
      <c r="D211" t="s">
        <v>360</v>
      </c>
      <c r="E211" s="9"/>
      <c r="F211" s="9"/>
      <c r="G211" s="9"/>
      <c r="H211" s="9"/>
      <c r="I211" s="9"/>
      <c r="J211" s="9"/>
      <c r="K211" s="10"/>
    </row>
    <row r="212" spans="1:11" s="11" customFormat="1" x14ac:dyDescent="0.3">
      <c r="A212" s="9"/>
      <c r="B212" s="9"/>
      <c r="C212" s="9"/>
      <c r="D212" t="s">
        <v>361</v>
      </c>
      <c r="E212" s="9"/>
      <c r="F212" s="9"/>
      <c r="G212" s="9"/>
      <c r="H212" s="9"/>
      <c r="I212" s="9"/>
      <c r="J212" s="9"/>
      <c r="K212" s="10"/>
    </row>
    <row r="213" spans="1:11" s="11" customFormat="1" x14ac:dyDescent="0.3">
      <c r="A213" s="9"/>
      <c r="B213" s="9"/>
      <c r="C213" s="9"/>
      <c r="D213" t="s">
        <v>362</v>
      </c>
      <c r="E213" s="9"/>
      <c r="F213" s="9"/>
      <c r="G213" s="9"/>
      <c r="H213" s="9"/>
      <c r="I213" s="9"/>
      <c r="J213" s="9"/>
      <c r="K213" s="10"/>
    </row>
    <row r="214" spans="1:11" s="11" customFormat="1" x14ac:dyDescent="0.3">
      <c r="A214" s="9"/>
      <c r="B214" s="9"/>
      <c r="C214" s="9"/>
      <c r="D214" t="s">
        <v>363</v>
      </c>
      <c r="E214" s="9"/>
      <c r="F214" s="9"/>
      <c r="G214" s="9"/>
      <c r="H214" s="9"/>
      <c r="I214" s="9"/>
      <c r="J214" s="9"/>
      <c r="K214" s="10"/>
    </row>
    <row r="215" spans="1:11" s="11" customFormat="1" x14ac:dyDescent="0.3">
      <c r="A215" s="10"/>
      <c r="B215" s="10"/>
      <c r="C215" s="10"/>
      <c r="D215" t="s">
        <v>365</v>
      </c>
      <c r="E215" s="10"/>
      <c r="F215" s="10"/>
      <c r="G215" s="10"/>
      <c r="H215" s="10"/>
      <c r="I215" s="10"/>
      <c r="J215" s="10"/>
      <c r="K215" s="10"/>
    </row>
    <row r="216" spans="1:11" s="11" customFormat="1" x14ac:dyDescent="0.3">
      <c r="A216" s="10"/>
      <c r="B216" s="10"/>
      <c r="C216" s="10"/>
      <c r="D216" t="s">
        <v>366</v>
      </c>
      <c r="E216" s="10"/>
      <c r="F216" s="10"/>
      <c r="G216" s="10"/>
      <c r="H216" s="10"/>
      <c r="I216" s="10"/>
      <c r="J216" s="10"/>
      <c r="K216" s="10"/>
    </row>
    <row r="217" spans="1:11" x14ac:dyDescent="0.3">
      <c r="D217" t="s">
        <v>367</v>
      </c>
    </row>
    <row r="218" spans="1:11" x14ac:dyDescent="0.3">
      <c r="D218" t="s">
        <v>370</v>
      </c>
    </row>
    <row r="219" spans="1:11" x14ac:dyDescent="0.3">
      <c r="D219" t="s">
        <v>371</v>
      </c>
    </row>
    <row r="220" spans="1:11" x14ac:dyDescent="0.3">
      <c r="D220" t="s">
        <v>372</v>
      </c>
    </row>
    <row r="221" spans="1:11" x14ac:dyDescent="0.3">
      <c r="D221" t="s">
        <v>373</v>
      </c>
    </row>
    <row r="222" spans="1:11" x14ac:dyDescent="0.3">
      <c r="D222" t="s">
        <v>364</v>
      </c>
    </row>
    <row r="223" spans="1:11" x14ac:dyDescent="0.3">
      <c r="D223" t="s">
        <v>365</v>
      </c>
    </row>
    <row r="224" spans="1:11" x14ac:dyDescent="0.3">
      <c r="D224" t="s">
        <v>366</v>
      </c>
    </row>
    <row r="225" spans="4:4" x14ac:dyDescent="0.3">
      <c r="D225" t="s">
        <v>367</v>
      </c>
    </row>
    <row r="226" spans="4:4" x14ac:dyDescent="0.3">
      <c r="D226" t="s">
        <v>368</v>
      </c>
    </row>
    <row r="227" spans="4:4" x14ac:dyDescent="0.3">
      <c r="D227" t="s">
        <v>375</v>
      </c>
    </row>
    <row r="228" spans="4:4" x14ac:dyDescent="0.3">
      <c r="D228" t="s">
        <v>370</v>
      </c>
    </row>
    <row r="229" spans="4:4" x14ac:dyDescent="0.3">
      <c r="D229" t="s">
        <v>376</v>
      </c>
    </row>
    <row r="230" spans="4:4" x14ac:dyDescent="0.3">
      <c r="D230" t="s">
        <v>377</v>
      </c>
    </row>
    <row r="231" spans="4:4" x14ac:dyDescent="0.3">
      <c r="D231" t="s">
        <v>378</v>
      </c>
    </row>
    <row r="232" spans="4:4" x14ac:dyDescent="0.3">
      <c r="D232" t="s">
        <v>379</v>
      </c>
    </row>
    <row r="233" spans="4:4" x14ac:dyDescent="0.3">
      <c r="D233" t="s">
        <v>380</v>
      </c>
    </row>
    <row r="234" spans="4:4" x14ac:dyDescent="0.3">
      <c r="D234" t="s">
        <v>381</v>
      </c>
    </row>
    <row r="235" spans="4:4" x14ac:dyDescent="0.3">
      <c r="D235" t="s">
        <v>372</v>
      </c>
    </row>
    <row r="236" spans="4:4" x14ac:dyDescent="0.3">
      <c r="D236" t="s">
        <v>364</v>
      </c>
    </row>
    <row r="237" spans="4:4" x14ac:dyDescent="0.3">
      <c r="D237" t="s">
        <v>365</v>
      </c>
    </row>
    <row r="238" spans="4:4" x14ac:dyDescent="0.3">
      <c r="D238" t="s">
        <v>382</v>
      </c>
    </row>
    <row r="239" spans="4:4" x14ac:dyDescent="0.3">
      <c r="D239" t="s">
        <v>368</v>
      </c>
    </row>
    <row r="240" spans="4:4" x14ac:dyDescent="0.3">
      <c r="D240" t="s">
        <v>374</v>
      </c>
    </row>
    <row r="241" spans="4:4" x14ac:dyDescent="0.3">
      <c r="D241" t="s">
        <v>369</v>
      </c>
    </row>
    <row r="242" spans="4:4" x14ac:dyDescent="0.3">
      <c r="D242" t="s">
        <v>383</v>
      </c>
    </row>
    <row r="243" spans="4:4" x14ac:dyDescent="0.3">
      <c r="D243" t="s">
        <v>365</v>
      </c>
    </row>
    <row r="244" spans="4:4" x14ac:dyDescent="0.3">
      <c r="D244" t="s">
        <v>384</v>
      </c>
    </row>
    <row r="245" spans="4:4" x14ac:dyDescent="0.3">
      <c r="D245" t="s">
        <v>385</v>
      </c>
    </row>
    <row r="246" spans="4:4" x14ac:dyDescent="0.3">
      <c r="D246" t="s">
        <v>370</v>
      </c>
    </row>
    <row r="247" spans="4:4" x14ac:dyDescent="0.3">
      <c r="D247" t="s">
        <v>386</v>
      </c>
    </row>
    <row r="248" spans="4:4" x14ac:dyDescent="0.3">
      <c r="D248" t="s">
        <v>387</v>
      </c>
    </row>
    <row r="249" spans="4:4" x14ac:dyDescent="0.3">
      <c r="D249" t="s">
        <v>373</v>
      </c>
    </row>
    <row r="250" spans="4:4" x14ac:dyDescent="0.3">
      <c r="D250" t="s">
        <v>363</v>
      </c>
    </row>
    <row r="251" spans="4:4" x14ac:dyDescent="0.3">
      <c r="D251" t="s">
        <v>365</v>
      </c>
    </row>
  </sheetData>
  <dataConsolidate>
    <dataRefs count="1">
      <dataRef ref="D304:D334" sheet="MES"/>
    </dataRefs>
  </dataConsolidate>
  <mergeCells count="53">
    <mergeCell ref="A5:E5"/>
    <mergeCell ref="A2:G2"/>
    <mergeCell ref="H2:K2"/>
    <mergeCell ref="A30:K30"/>
    <mergeCell ref="A29:D29"/>
    <mergeCell ref="E29:K29"/>
    <mergeCell ref="A1:K1"/>
    <mergeCell ref="A26:D26"/>
    <mergeCell ref="E26:H26"/>
    <mergeCell ref="E8:H8"/>
    <mergeCell ref="A9:D9"/>
    <mergeCell ref="E9:H9"/>
    <mergeCell ref="A6:K6"/>
    <mergeCell ref="B4:C4"/>
    <mergeCell ref="A23:D23"/>
    <mergeCell ref="F5:H5"/>
    <mergeCell ref="A25:D25"/>
    <mergeCell ref="E25:H25"/>
    <mergeCell ref="A21:D21"/>
    <mergeCell ref="E21:H21"/>
    <mergeCell ref="A22:D22"/>
    <mergeCell ref="E22:H22"/>
    <mergeCell ref="E23:H23"/>
    <mergeCell ref="A10:D10"/>
    <mergeCell ref="E10:H10"/>
    <mergeCell ref="A11:D11"/>
    <mergeCell ref="E11:H11"/>
    <mergeCell ref="A12:D12"/>
    <mergeCell ref="E12:H12"/>
    <mergeCell ref="E7:H7"/>
    <mergeCell ref="A8:D8"/>
    <mergeCell ref="A28:J28"/>
    <mergeCell ref="A24:D24"/>
    <mergeCell ref="E24:H24"/>
    <mergeCell ref="A27:D27"/>
    <mergeCell ref="E27:H27"/>
    <mergeCell ref="A20:D20"/>
    <mergeCell ref="E20:H20"/>
    <mergeCell ref="A15:D15"/>
    <mergeCell ref="E15:H15"/>
    <mergeCell ref="A16:D16"/>
    <mergeCell ref="E16:H16"/>
    <mergeCell ref="A17:D17"/>
    <mergeCell ref="E17:H17"/>
    <mergeCell ref="A7:D7"/>
    <mergeCell ref="A18:D18"/>
    <mergeCell ref="E18:H18"/>
    <mergeCell ref="A19:D19"/>
    <mergeCell ref="E19:H19"/>
    <mergeCell ref="A13:D13"/>
    <mergeCell ref="E13:H13"/>
    <mergeCell ref="A14:D14"/>
    <mergeCell ref="E14:H14"/>
  </mergeCells>
  <phoneticPr fontId="53" type="noConversion"/>
  <dataValidations count="8">
    <dataValidation type="list" allowBlank="1" showInputMessage="1" showErrorMessage="1" sqref="I27" xr:uid="{00000000-0002-0000-0100-000001000000}">
      <formula1>$D$122:$D$202</formula1>
    </dataValidation>
    <dataValidation type="list" allowBlank="1" showInputMessage="1" showErrorMessage="1" sqref="B4" xr:uid="{00000000-0002-0000-0100-000003000000}">
      <formula1>$A$122:$A$133</formula1>
    </dataValidation>
    <dataValidation type="list" allowBlank="1" showInputMessage="1" showErrorMessage="1" sqref="E4" xr:uid="{00000000-0002-0000-0100-000004000000}">
      <formula1>$B$122:$B$133</formula1>
    </dataValidation>
    <dataValidation type="list" allowBlank="1" showInputMessage="1" showErrorMessage="1" sqref="I8" xr:uid="{00000000-0002-0000-0100-000006000000}">
      <formula1>$I$122:$I$123</formula1>
    </dataValidation>
    <dataValidation type="list" allowBlank="1" showInputMessage="1" showErrorMessage="1" sqref="A8:D27" xr:uid="{00000000-0002-0000-0100-000000000000}">
      <formula1>$H$122:$H$138</formula1>
    </dataValidation>
    <dataValidation type="list" allowBlank="1" showInputMessage="1" showErrorMessage="1" sqref="I9:I26" xr:uid="{00000000-0002-0000-0100-000002000000}">
      <formula1>$D$122:$D$218</formula1>
    </dataValidation>
    <dataValidation type="whole" allowBlank="1" showInputMessage="1" showErrorMessage="1" sqref="K8:K27" xr:uid="{00000000-0002-0000-0100-000005000000}">
      <formula1>0</formula1>
      <formula2>20000000000</formula2>
    </dataValidation>
    <dataValidation type="list" allowBlank="1" showInputMessage="1" showErrorMessage="1" sqref="E8:H27" xr:uid="{00000000-0002-0000-0100-000007000000}">
      <formula1>$D$122:$D$251</formula1>
    </dataValidation>
  </dataValidations>
  <printOptions horizontalCentered="1"/>
  <pageMargins left="0.39370078740157483" right="0.39370078740157483" top="0.39370078740157483" bottom="0.39370078740157483" header="0" footer="0"/>
  <pageSetup scale="4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"/>
  <sheetViews>
    <sheetView showGridLines="0" showRuler="0" showWhiteSpace="0" zoomScaleNormal="100" zoomScaleSheetLayoutView="150" workbookViewId="0">
      <selection activeCell="A10" sqref="A10:B10"/>
    </sheetView>
  </sheetViews>
  <sheetFormatPr baseColWidth="10" defaultRowHeight="15" x14ac:dyDescent="0.3"/>
  <cols>
    <col min="1" max="1" width="27.28515625" style="4" customWidth="1"/>
    <col min="2" max="2" width="18.5703125" style="4" customWidth="1"/>
    <col min="3" max="3" width="77.42578125" style="4" customWidth="1"/>
    <col min="4" max="16384" width="11.42578125" style="4"/>
  </cols>
  <sheetData>
    <row r="1" spans="1:3" ht="102.75" customHeight="1" x14ac:dyDescent="0.3">
      <c r="A1" s="36"/>
      <c r="B1" s="37"/>
      <c r="C1" s="38"/>
    </row>
    <row r="2" spans="1:3" ht="15.75" x14ac:dyDescent="0.3">
      <c r="A2" s="28" t="s">
        <v>265</v>
      </c>
      <c r="B2" s="28"/>
      <c r="C2" s="29" t="s">
        <v>266</v>
      </c>
    </row>
    <row r="3" spans="1:3" ht="15.75" x14ac:dyDescent="0.3">
      <c r="A3" s="30" t="s">
        <v>303</v>
      </c>
      <c r="B3" s="30"/>
      <c r="C3" s="30"/>
    </row>
    <row r="4" spans="1:3" x14ac:dyDescent="0.3">
      <c r="A4" s="31" t="s">
        <v>289</v>
      </c>
      <c r="B4" s="31"/>
      <c r="C4" s="32" t="s">
        <v>290</v>
      </c>
    </row>
    <row r="5" spans="1:3" ht="15.75" x14ac:dyDescent="0.3">
      <c r="A5" s="31" t="s">
        <v>291</v>
      </c>
      <c r="B5" s="31"/>
      <c r="C5" s="33" t="s">
        <v>292</v>
      </c>
    </row>
    <row r="6" spans="1:3" ht="16.5" customHeight="1" x14ac:dyDescent="0.3">
      <c r="A6" s="31" t="s">
        <v>293</v>
      </c>
      <c r="B6" s="31"/>
      <c r="C6" s="34" t="s">
        <v>294</v>
      </c>
    </row>
    <row r="7" spans="1:3" ht="57.75" customHeight="1" x14ac:dyDescent="0.3">
      <c r="A7" s="31" t="s">
        <v>295</v>
      </c>
      <c r="B7" s="31"/>
      <c r="C7" s="34" t="s">
        <v>296</v>
      </c>
    </row>
    <row r="8" spans="1:3" ht="46.5" customHeight="1" x14ac:dyDescent="0.3">
      <c r="A8" s="31" t="s">
        <v>441</v>
      </c>
      <c r="B8" s="31"/>
      <c r="C8" s="34" t="s">
        <v>296</v>
      </c>
    </row>
    <row r="9" spans="1:3" x14ac:dyDescent="0.3">
      <c r="A9" s="31" t="s">
        <v>297</v>
      </c>
      <c r="B9" s="31"/>
      <c r="C9" s="34" t="s">
        <v>298</v>
      </c>
    </row>
    <row r="10" spans="1:3" x14ac:dyDescent="0.3">
      <c r="A10" s="31" t="s">
        <v>299</v>
      </c>
      <c r="B10" s="31"/>
      <c r="C10" s="34" t="s">
        <v>300</v>
      </c>
    </row>
    <row r="11" spans="1:3" x14ac:dyDescent="0.3">
      <c r="A11" s="35" t="s">
        <v>301</v>
      </c>
      <c r="B11" s="35"/>
      <c r="C11" s="34" t="s">
        <v>302</v>
      </c>
    </row>
  </sheetData>
  <mergeCells count="11">
    <mergeCell ref="A1:C1"/>
    <mergeCell ref="A2:B2"/>
    <mergeCell ref="A4:B4"/>
    <mergeCell ref="A3:C3"/>
    <mergeCell ref="A11:B11"/>
    <mergeCell ref="A5:B5"/>
    <mergeCell ref="A6:B6"/>
    <mergeCell ref="A7:B7"/>
    <mergeCell ref="A9:B9"/>
    <mergeCell ref="A10:B10"/>
    <mergeCell ref="A8:B8"/>
  </mergeCells>
  <printOptions horizontalCentered="1"/>
  <pageMargins left="0.39370078740157483" right="0.39370078740157483" top="0.39370078740157483" bottom="0.39370078740157483" header="0" footer="0"/>
  <pageSetup scale="8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7"/>
  <sheetViews>
    <sheetView topLeftCell="I1" workbookViewId="0">
      <selection activeCell="O2" sqref="O2"/>
    </sheetView>
  </sheetViews>
  <sheetFormatPr baseColWidth="10" defaultColWidth="11.42578125" defaultRowHeight="12.75" x14ac:dyDescent="0.2"/>
  <cols>
    <col min="4" max="4" width="20.140625" customWidth="1"/>
    <col min="5" max="5" width="14.5703125" customWidth="1"/>
    <col min="6" max="6" width="17.28515625" customWidth="1"/>
    <col min="7" max="7" width="15.5703125" customWidth="1"/>
    <col min="8" max="8" width="20" customWidth="1"/>
    <col min="9" max="9" width="12.28515625" customWidth="1"/>
    <col min="10" max="13" width="17.7109375" customWidth="1"/>
    <col min="14" max="14" width="12.5703125" customWidth="1"/>
    <col min="15" max="15" width="23.5703125" customWidth="1"/>
  </cols>
  <sheetData>
    <row r="1" spans="1:17" x14ac:dyDescent="0.2">
      <c r="B1" t="s">
        <v>0</v>
      </c>
      <c r="C1" t="s">
        <v>1</v>
      </c>
      <c r="N1" s="2"/>
      <c r="O1" s="3" t="e">
        <f>FIXED(#REF!,2,TRUE)</f>
        <v>#REF!</v>
      </c>
    </row>
    <row r="2" spans="1:17" x14ac:dyDescent="0.2">
      <c r="A2" t="s">
        <v>262</v>
      </c>
      <c r="B2" s="1"/>
    </row>
    <row r="3" spans="1:17" x14ac:dyDescent="0.2">
      <c r="A3" t="s">
        <v>4</v>
      </c>
      <c r="B3" s="1" t="s">
        <v>2</v>
      </c>
      <c r="C3" t="s">
        <v>3</v>
      </c>
    </row>
    <row r="4" spans="1:17" x14ac:dyDescent="0.2">
      <c r="A4" t="s">
        <v>7</v>
      </c>
      <c r="B4" s="1" t="s">
        <v>5</v>
      </c>
      <c r="C4" t="s">
        <v>6</v>
      </c>
      <c r="D4" t="e">
        <f>IF(LEN(O1)=16,MID(O1,1,1),IF(LEN(O1)=17,MID(O1,1,2),""))</f>
        <v>#REF!</v>
      </c>
      <c r="E4" t="e">
        <f>IF(LEN(O1)=15,MID(O1,1,1),IF(LEN(O1)=16,MID(O1,2,1),IF(LEN(O1)=17,MID(O1,3,1),"")))</f>
        <v>#REF!</v>
      </c>
      <c r="F4" t="e">
        <f>IF(LEN(O1)=13,MID(O1,1,1),IF(LEN(O1)=14,MID(O1,1,2),IF(LEN(O1)=15,MID(O1,2,2),IF(LEN(O1)=16,MID(O1,3,2),IF(LEN(O1)=17,MID(O1,4,2),"")))))</f>
        <v>#REF!</v>
      </c>
      <c r="G4" s="1" t="e">
        <f>IF(LEN(O1)=12,MID(O1,1,1),IF(LEN(O1)=13,MID(O1,2,1),IF(LEN(O1)=14,MID(O1,3,1),IF(LEN(O1)=15,MID(O1,4,1),IF(LEN(O1)=16,MID(O1,5,1),IF(LEN(O1)=17,MID(O1,6,1),""))))))</f>
        <v>#REF!</v>
      </c>
      <c r="H4" t="e">
        <f>IF(LEN(O1)=10,MID(O1,1,1),IF(LEN(O1)=11,MID(O1,1,2),IF(LEN(O1)=12,MID(O1,2,2),IF(LEN(O1)=13,MID(O1,3,2),IF(LEN(O1)=14,MID(O1,4,2),IF(LEN(O1)=15,MID(O1,5,2),""))))))</f>
        <v>#REF!</v>
      </c>
      <c r="I4" t="e">
        <f>IF(LEN(O1)=9,MID(O1,1,1),IF(LEN(O1)=10,MID(O1,2,1),IF(LEN(O1)=11,MID(O1,3,1),IF(LEN(O1)=12,MID(O1,4,1),IF(LEN(O1)=13,MID(O1,5,1),"")))))</f>
        <v>#REF!</v>
      </c>
      <c r="J4" t="e">
        <f>IF(LEN(O1)=7,MID(O1,1,1),IF(LEN(O1)=8,MID(O1,1,2),IF(LEN(O1)=9,MID(O1,2,2),IF(LEN(O1)=10,MID(O1,3,2),IF(LEN(O1)=11,MID(O1,4,2),IF(LEN(O1)=12,MID(O1,5,2),""))))))</f>
        <v>#REF!</v>
      </c>
      <c r="K4" t="e">
        <f>IF(LEN(O1)=6,MID(O1,1,1),IF(LEN(O1)=7,MID(O1,2,1),IF(LEN(O1)=8,MID(O1,3,1),IF(LEN(O1)=9,MID(O1,4,1),IF(LEN(O1)=10,MID(O1,5,1),IF(LEN(O1)=11,MID(O1,6,1),IF(LEN(O1)=12,MID(O1,7,1),"")))))))</f>
        <v>#REF!</v>
      </c>
      <c r="L4" t="e">
        <f>IF(LEN(O1)=5,MID(O1,1,2),IF(LEN(O1)=6,MID(O1,2,2),IF(LEN(O1)=7,MID(O1,3,2),IF(LEN(O1)=8,MID(O1,4,2),IF(LEN(O1)=9,MID(O1,5,2),IF(LEN(O1)=10,MID(O1,6,2),IF(LEN(O1)=11,MID(O1,7,2),"")))))))</f>
        <v>#REF!</v>
      </c>
      <c r="N4" t="e">
        <f>IF(LEN(O1)=3,MID(O1,1,1),IF(LEN(O1)=4,MID(O1,2,1),IF(LEN(O1)=5,MID(O1,3,1),IF(LEN(O1)=6,MID(O1,4,1),IF(LEN(O1)=7,MID(O1,5,1),IF(LEN(O1)=8,MID(O1,6,1),IF(LEN(O1)=9,MID(O1,7,1),MID(O1,8,1))))))))</f>
        <v>#REF!</v>
      </c>
      <c r="O4" t="e">
        <f>IF(LEN(O1)=3,MID(O1,2,2),IF(LEN(O1)=4,MID(O1,3,2),IF(LEN(O1)=5,MID(O1,4,2),IF(LEN(O1)=6,MID(O1,5,2),IF(LEN(O1)=7,MID(O1,6,2),IF(LEN(O1)=8,MID(O1,7,2),IF(LEN(O1)=9,MID(O1,8,2),MID(O1,9,2))))))))</f>
        <v>#REF!</v>
      </c>
    </row>
    <row r="5" spans="1:17" x14ac:dyDescent="0.2">
      <c r="B5" s="1" t="s">
        <v>8</v>
      </c>
      <c r="C5" t="s">
        <v>9</v>
      </c>
      <c r="H5" t="e">
        <f>IF(LEN(O1)=16,MID(O1,6,2),IF(LEN(O1)=17,MID(O1,7,2),""))</f>
        <v>#REF!</v>
      </c>
      <c r="I5" t="e">
        <f>IF(LEN(O1)=14,MID(O1,6,1),IF(LEN(O1)=15,MID(O1,7,1),IF(LEN(O1)=16,MID(O1,8,1),IF(LEN(O1)=17,MID(O1,9,1),""))))</f>
        <v>#REF!</v>
      </c>
      <c r="J5" t="e">
        <f>IF(LEN(O1)=13,MID(O1,6,2),IF(LEN(O1)=14,MID(O1,7,2),IF(LEN(O1)=15,MID(O1,8,2),IF(LEN(O1)=16,MID(O1,9,2),IF(LEN(O1)=17,MID(O1,10,2),"")))))</f>
        <v>#REF!</v>
      </c>
      <c r="K5" t="e">
        <f>IF(LEN(O1)=13,MID(O1,8,1),IF(LEN(O1)=14,MID(O1,9,1),IF(LEN(O1)=15,MID(O1,10,1),IF(LEN(O1)=16,MID(O1,11,1),IF(LEN(O1)=17,MID(O1,12,1),"")))))</f>
        <v>#REF!</v>
      </c>
      <c r="L5" t="e">
        <f>IF(LEN(O1)=12,MID(O1,8,2),IF(LEN(O1)=13,MID(O1,9,2),IF(LEN(O1)=14,MID(O1,10,2),IF(LEN(O1)=15,MID(O1,11,2),IF(LEN(O1)=16,MID(O1,12,2),IF(LEN(O1)=17,MID(O1,13,2),""))))))</f>
        <v>#REF!</v>
      </c>
      <c r="N5" t="e">
        <f>IF(LEN(O1)=11,MID(O1,9,1),IF(LEN(O1)=12,MID(O1,10,1),IF(LEN(O1)=13,MID(O1,11,1),IF(LEN(O1)=14,MID(O1,12,1),IF(LEN(O1)=15,MID(O1,13,1),IF(LEN(O1)=16,MID(O1,14,1),IF(LEN(O1)=17,MID(O1,15,1),"")))))))</f>
        <v>#REF!</v>
      </c>
      <c r="O5" t="e">
        <f>IF(LEN(O1)=11,MID(O1,10,2),IF(LEN(O1)=12,MID(O1,11,2),IF(LEN(O1)=13,MID(O1,12,2),IF(LEN(O1)=14,MID(O1,13,2),IF(LEN(O1)=15,MID(O1,14,2),IF(LEN(O1)=16,MID(O1,15,2),IF(LEN(O1)=17,MID(O1,16,2),"")))))))</f>
        <v>#REF!</v>
      </c>
    </row>
    <row r="6" spans="1:17" x14ac:dyDescent="0.2">
      <c r="B6" s="1" t="s">
        <v>10</v>
      </c>
      <c r="C6" t="s">
        <v>11</v>
      </c>
      <c r="D6" t="e">
        <f>IF(OR(D4="1",D4="2",D4="3",D4="4",D4="5",D4="6",D4="7",D4="8",D4="9"), LOOKUP(D4,B147:B155,C147:C155),CONCATENATE(LOOKUP(D4,B2:B103,C2:C103),A4))</f>
        <v>#REF!</v>
      </c>
      <c r="E6" t="e">
        <f>IF(AND(E4="1",F4="00"),"Cien",LOOKUP(E4,B106:B115,C106:C115))</f>
        <v>#REF!</v>
      </c>
      <c r="F6" t="e">
        <f>IF(AND(E4="0",F4="00"),"",IF(OR(F4="1",F4="2",F4="3",F4="4",F4="5",F4="6",F4="7",F4="8",F4="9"),LOOKUP(F4,B117:B125,C117:C125),CONCATENATE(LOOKUP(F4,B2:B103,C2:C103),A2)))</f>
        <v>#REF!</v>
      </c>
      <c r="G6" s="1" t="e">
        <f>IF(AND(G4="1",H4="00"),"Cien",IF(OR(G4="1",G4="2",G4="3",G4="4",G4="5",G4="6",G4="7",G4="8",G4="9"), LOOKUP(G4,B107:B115,C107:C115),LOOKUP(G4,B2:B103,C2:C103)))</f>
        <v>#REF!</v>
      </c>
      <c r="H6" t="e">
        <f>IF(OR(AND(E4="0",F4="00",G4="0",H4="00"),AND(E4="0",F4="00",G4="0",H5="00")),"",IF(OR(H4="1",H4="2",H4="3",H4="4",H4="5",H4="6",H4="7",H4="8",H4="9"), LOOKUP(H4,B127:B135,C127:C135),CONCATENATE(IF(LEN(O1)&lt;=15,LOOKUP(H4,B2:B103,C2:C103),LOOKUP(H5,B2:B103,C2:C103)),A3)))</f>
        <v>#REF!</v>
      </c>
      <c r="I6" t="e">
        <f>IF(OR(AND(I4="1",J4="00"),AND(I4="1",J5="00")),"Cien",IF(LEN(O1)&lt;=13,LOOKUP(I4,B106:B115,C106:C115),LOOKUP(I5,B106:B115,C106:C115)))</f>
        <v>#REF!</v>
      </c>
      <c r="J6" t="e">
        <f>IF(OR(AND(I4="0",J4="00",K4="0",L4="00"),AND(I4="0",J4="00",K4="0",L5="00"),AND(I5="0",J5="00"),AND(I4="0",J5="00",K5="0",L5="00")),"",IF(OR(J4="1",J4="2",J4="3",J4="4",J4="5",J4="6",J4="7",J4="8",J4="9"), LOOKUP(J4,B117:B125,C117:C125),CONCATENATE(IF(LEN(O1)&lt;=12,LOOKUP(J4,B2:B103,C2:C103),LOOKUP(J5,B2:B103,C2:C103)),A2)))</f>
        <v>#REF!</v>
      </c>
      <c r="K6" t="e">
        <f>IF(OR(AND(K4="1",L4="00"),AND(K5="1",L5="00")), "Cien", IF(LEN(O1)&lt;=12,LOOKUP(K4,B106:B115,C106:C115),LOOKUP(K5,B106:B115,C106:C115)))</f>
        <v>#REF!</v>
      </c>
      <c r="L6" t="e">
        <f>IF(LEN(O1)&lt;=11,LOOKUP(L4,B2:B103,C2:C103),LOOKUP(L5,B2:B103,C2:C103))</f>
        <v>#REF!</v>
      </c>
      <c r="M6" t="s">
        <v>263</v>
      </c>
      <c r="N6" t="e">
        <f>IF(O6=" ","","Con")</f>
        <v>#REF!</v>
      </c>
      <c r="O6" t="e">
        <f>IF(LEN(O1)&lt;=10,LOOKUP(O4,B2:B103,C2:C103),LOOKUP(O5,B2:B103,C2:C103))</f>
        <v>#REF!</v>
      </c>
      <c r="P6" t="e">
        <f>IF(O6=" ","","Centavos")</f>
        <v>#REF!</v>
      </c>
      <c r="Q6" t="s">
        <v>264</v>
      </c>
    </row>
    <row r="7" spans="1:17" x14ac:dyDescent="0.2">
      <c r="B7" s="1" t="s">
        <v>12</v>
      </c>
      <c r="C7" t="s">
        <v>13</v>
      </c>
    </row>
    <row r="8" spans="1:17" x14ac:dyDescent="0.2">
      <c r="B8" s="1" t="s">
        <v>14</v>
      </c>
      <c r="C8" t="s">
        <v>15</v>
      </c>
      <c r="D8" t="str">
        <f t="shared" ref="D8:P8" si="0">+IF(ISERROR(D6),"",D6)</f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">
        <v>263</v>
      </c>
      <c r="N8" t="str">
        <f t="shared" si="0"/>
        <v/>
      </c>
      <c r="O8" t="str">
        <f t="shared" si="0"/>
        <v/>
      </c>
      <c r="P8" t="str">
        <f t="shared" si="0"/>
        <v/>
      </c>
      <c r="Q8" t="s">
        <v>264</v>
      </c>
    </row>
    <row r="9" spans="1:17" x14ac:dyDescent="0.2">
      <c r="B9" s="1" t="s">
        <v>16</v>
      </c>
      <c r="C9" t="s">
        <v>17</v>
      </c>
    </row>
    <row r="10" spans="1:17" x14ac:dyDescent="0.2">
      <c r="B10" s="1" t="s">
        <v>18</v>
      </c>
      <c r="C10" t="s">
        <v>19</v>
      </c>
      <c r="H10" t="e">
        <f>IF(OR(AND(I4="0", J4="00", K4="0", L4="00"),AND(I4="0", J4="00", K4="0", L5="00"),AND(I4="0",J5="00", K5="0", L5="00"),AND(I5="0",J5="00", K5="0", L5="00")),D8&amp;" "&amp;E8&amp;" "&amp;F8&amp;" "&amp;G8&amp;" "&amp;H8&amp;"  de "&amp;I8&amp;" "&amp;J8&amp;" "&amp;K8&amp;" "&amp;L8&amp;" "&amp;M8&amp;" "&amp;N8&amp;" "&amp;O8&amp;" "&amp;P8&amp;" "&amp;Q8,D8&amp;" "&amp;E8&amp;" "&amp;F8&amp;" "&amp;G8&amp;" "&amp;H8&amp;" "&amp;I8&amp;" "&amp;J8&amp;" "&amp;K8&amp;" "&amp;L8&amp;" "&amp;M8&amp;" "&amp;N8&amp;" "&amp;O8&amp;" "&amp;P8&amp;" "&amp;Q8)</f>
        <v>#REF!</v>
      </c>
      <c r="O10" s="1"/>
    </row>
    <row r="11" spans="1:17" x14ac:dyDescent="0.2">
      <c r="B11" s="1" t="s">
        <v>20</v>
      </c>
      <c r="C11" t="s">
        <v>21</v>
      </c>
    </row>
    <row r="12" spans="1:17" x14ac:dyDescent="0.2">
      <c r="B12" s="1" t="s">
        <v>22</v>
      </c>
      <c r="C12" t="s">
        <v>23</v>
      </c>
    </row>
    <row r="13" spans="1:17" x14ac:dyDescent="0.2">
      <c r="B13" s="1" t="s">
        <v>24</v>
      </c>
      <c r="C13" t="s">
        <v>25</v>
      </c>
    </row>
    <row r="14" spans="1:17" x14ac:dyDescent="0.2">
      <c r="B14" s="1" t="s">
        <v>26</v>
      </c>
      <c r="C14" t="s">
        <v>27</v>
      </c>
    </row>
    <row r="15" spans="1:17" x14ac:dyDescent="0.2">
      <c r="B15" s="1" t="s">
        <v>28</v>
      </c>
      <c r="C15" t="s">
        <v>29</v>
      </c>
    </row>
    <row r="16" spans="1:17" x14ac:dyDescent="0.2">
      <c r="B16" s="1" t="s">
        <v>30</v>
      </c>
      <c r="C16" t="s">
        <v>31</v>
      </c>
    </row>
    <row r="17" spans="2:3" x14ac:dyDescent="0.2">
      <c r="B17" s="1" t="s">
        <v>32</v>
      </c>
      <c r="C17" t="s">
        <v>33</v>
      </c>
    </row>
    <row r="18" spans="2:3" x14ac:dyDescent="0.2">
      <c r="B18" s="1" t="s">
        <v>34</v>
      </c>
      <c r="C18" t="s">
        <v>35</v>
      </c>
    </row>
    <row r="19" spans="2:3" x14ac:dyDescent="0.2">
      <c r="B19" s="1" t="s">
        <v>36</v>
      </c>
      <c r="C19" t="s">
        <v>37</v>
      </c>
    </row>
    <row r="20" spans="2:3" x14ac:dyDescent="0.2">
      <c r="B20" s="1" t="s">
        <v>38</v>
      </c>
      <c r="C20" t="s">
        <v>39</v>
      </c>
    </row>
    <row r="21" spans="2:3" x14ac:dyDescent="0.2">
      <c r="B21" s="1" t="s">
        <v>40</v>
      </c>
      <c r="C21" t="s">
        <v>41</v>
      </c>
    </row>
    <row r="22" spans="2:3" x14ac:dyDescent="0.2">
      <c r="B22" s="1" t="s">
        <v>42</v>
      </c>
      <c r="C22" t="s">
        <v>43</v>
      </c>
    </row>
    <row r="23" spans="2:3" x14ac:dyDescent="0.2">
      <c r="B23" s="1" t="s">
        <v>44</v>
      </c>
      <c r="C23" t="s">
        <v>45</v>
      </c>
    </row>
    <row r="24" spans="2:3" x14ac:dyDescent="0.2">
      <c r="B24" s="1" t="s">
        <v>46</v>
      </c>
      <c r="C24" t="s">
        <v>47</v>
      </c>
    </row>
    <row r="25" spans="2:3" x14ac:dyDescent="0.2">
      <c r="B25" s="1" t="s">
        <v>48</v>
      </c>
      <c r="C25" t="s">
        <v>49</v>
      </c>
    </row>
    <row r="26" spans="2:3" x14ac:dyDescent="0.2">
      <c r="B26" s="1" t="s">
        <v>50</v>
      </c>
      <c r="C26" t="s">
        <v>51</v>
      </c>
    </row>
    <row r="27" spans="2:3" x14ac:dyDescent="0.2">
      <c r="B27" s="1" t="s">
        <v>52</v>
      </c>
      <c r="C27" t="s">
        <v>53</v>
      </c>
    </row>
    <row r="28" spans="2:3" x14ac:dyDescent="0.2">
      <c r="B28" s="1" t="s">
        <v>54</v>
      </c>
      <c r="C28" t="s">
        <v>55</v>
      </c>
    </row>
    <row r="29" spans="2:3" x14ac:dyDescent="0.2">
      <c r="B29" s="1" t="s">
        <v>56</v>
      </c>
      <c r="C29" t="s">
        <v>57</v>
      </c>
    </row>
    <row r="30" spans="2:3" x14ac:dyDescent="0.2">
      <c r="B30" s="1" t="s">
        <v>58</v>
      </c>
      <c r="C30" t="s">
        <v>59</v>
      </c>
    </row>
    <row r="31" spans="2:3" x14ac:dyDescent="0.2">
      <c r="B31" s="1" t="s">
        <v>60</v>
      </c>
      <c r="C31" t="s">
        <v>61</v>
      </c>
    </row>
    <row r="32" spans="2:3" x14ac:dyDescent="0.2">
      <c r="B32" s="1" t="s">
        <v>62</v>
      </c>
      <c r="C32" t="s">
        <v>63</v>
      </c>
    </row>
    <row r="33" spans="2:3" x14ac:dyDescent="0.2">
      <c r="B33" s="1" t="s">
        <v>64</v>
      </c>
      <c r="C33" t="s">
        <v>65</v>
      </c>
    </row>
    <row r="34" spans="2:3" x14ac:dyDescent="0.2">
      <c r="B34" s="1" t="s">
        <v>66</v>
      </c>
      <c r="C34" t="s">
        <v>67</v>
      </c>
    </row>
    <row r="35" spans="2:3" x14ac:dyDescent="0.2">
      <c r="B35" s="1" t="s">
        <v>68</v>
      </c>
      <c r="C35" t="s">
        <v>69</v>
      </c>
    </row>
    <row r="36" spans="2:3" x14ac:dyDescent="0.2">
      <c r="B36" s="1" t="s">
        <v>70</v>
      </c>
      <c r="C36" t="s">
        <v>71</v>
      </c>
    </row>
    <row r="37" spans="2:3" x14ac:dyDescent="0.2">
      <c r="B37" s="1" t="s">
        <v>72</v>
      </c>
      <c r="C37" t="s">
        <v>73</v>
      </c>
    </row>
    <row r="38" spans="2:3" x14ac:dyDescent="0.2">
      <c r="B38" s="1" t="s">
        <v>74</v>
      </c>
      <c r="C38" t="s">
        <v>75</v>
      </c>
    </row>
    <row r="39" spans="2:3" x14ac:dyDescent="0.2">
      <c r="B39" s="1" t="s">
        <v>76</v>
      </c>
      <c r="C39" t="s">
        <v>77</v>
      </c>
    </row>
    <row r="40" spans="2:3" x14ac:dyDescent="0.2">
      <c r="B40" s="1" t="s">
        <v>78</v>
      </c>
      <c r="C40" t="s">
        <v>79</v>
      </c>
    </row>
    <row r="41" spans="2:3" x14ac:dyDescent="0.2">
      <c r="B41" s="1" t="s">
        <v>80</v>
      </c>
      <c r="C41" t="s">
        <v>81</v>
      </c>
    </row>
    <row r="42" spans="2:3" x14ac:dyDescent="0.2">
      <c r="B42" s="1" t="s">
        <v>82</v>
      </c>
      <c r="C42" t="s">
        <v>83</v>
      </c>
    </row>
    <row r="43" spans="2:3" x14ac:dyDescent="0.2">
      <c r="B43" s="1" t="s">
        <v>84</v>
      </c>
      <c r="C43" t="s">
        <v>85</v>
      </c>
    </row>
    <row r="44" spans="2:3" x14ac:dyDescent="0.2">
      <c r="B44" s="1" t="s">
        <v>86</v>
      </c>
      <c r="C44" t="s">
        <v>87</v>
      </c>
    </row>
    <row r="45" spans="2:3" x14ac:dyDescent="0.2">
      <c r="B45" s="1" t="s">
        <v>88</v>
      </c>
      <c r="C45" t="s">
        <v>89</v>
      </c>
    </row>
    <row r="46" spans="2:3" x14ac:dyDescent="0.2">
      <c r="B46" s="1" t="s">
        <v>90</v>
      </c>
      <c r="C46" t="s">
        <v>91</v>
      </c>
    </row>
    <row r="47" spans="2:3" x14ac:dyDescent="0.2">
      <c r="B47" s="1" t="s">
        <v>92</v>
      </c>
      <c r="C47" t="s">
        <v>93</v>
      </c>
    </row>
    <row r="48" spans="2:3" x14ac:dyDescent="0.2">
      <c r="B48" s="1" t="s">
        <v>94</v>
      </c>
      <c r="C48" t="s">
        <v>95</v>
      </c>
    </row>
    <row r="49" spans="2:3" x14ac:dyDescent="0.2">
      <c r="B49" s="1" t="s">
        <v>96</v>
      </c>
      <c r="C49" t="s">
        <v>97</v>
      </c>
    </row>
    <row r="50" spans="2:3" x14ac:dyDescent="0.2">
      <c r="B50" s="1" t="s">
        <v>98</v>
      </c>
      <c r="C50" t="s">
        <v>99</v>
      </c>
    </row>
    <row r="51" spans="2:3" x14ac:dyDescent="0.2">
      <c r="B51" s="1" t="s">
        <v>100</v>
      </c>
      <c r="C51" t="s">
        <v>101</v>
      </c>
    </row>
    <row r="52" spans="2:3" x14ac:dyDescent="0.2">
      <c r="B52" s="1" t="s">
        <v>102</v>
      </c>
      <c r="C52" t="s">
        <v>103</v>
      </c>
    </row>
    <row r="53" spans="2:3" x14ac:dyDescent="0.2">
      <c r="B53" s="1" t="s">
        <v>104</v>
      </c>
      <c r="C53" t="s">
        <v>105</v>
      </c>
    </row>
    <row r="54" spans="2:3" x14ac:dyDescent="0.2">
      <c r="B54" s="1" t="s">
        <v>106</v>
      </c>
      <c r="C54" t="s">
        <v>107</v>
      </c>
    </row>
    <row r="55" spans="2:3" x14ac:dyDescent="0.2">
      <c r="B55" s="1" t="s">
        <v>108</v>
      </c>
      <c r="C55" t="s">
        <v>109</v>
      </c>
    </row>
    <row r="56" spans="2:3" x14ac:dyDescent="0.2">
      <c r="B56" s="1" t="s">
        <v>110</v>
      </c>
      <c r="C56" t="s">
        <v>111</v>
      </c>
    </row>
    <row r="57" spans="2:3" x14ac:dyDescent="0.2">
      <c r="B57" s="1" t="s">
        <v>112</v>
      </c>
      <c r="C57" t="s">
        <v>113</v>
      </c>
    </row>
    <row r="58" spans="2:3" x14ac:dyDescent="0.2">
      <c r="B58" s="1" t="s">
        <v>114</v>
      </c>
      <c r="C58" t="s">
        <v>115</v>
      </c>
    </row>
    <row r="59" spans="2:3" x14ac:dyDescent="0.2">
      <c r="B59" s="1" t="s">
        <v>116</v>
      </c>
      <c r="C59" t="s">
        <v>117</v>
      </c>
    </row>
    <row r="60" spans="2:3" x14ac:dyDescent="0.2">
      <c r="B60" s="1" t="s">
        <v>118</v>
      </c>
      <c r="C60" t="s">
        <v>119</v>
      </c>
    </row>
    <row r="61" spans="2:3" x14ac:dyDescent="0.2">
      <c r="B61" s="1" t="s">
        <v>120</v>
      </c>
      <c r="C61" t="s">
        <v>121</v>
      </c>
    </row>
    <row r="62" spans="2:3" x14ac:dyDescent="0.2">
      <c r="B62" s="1" t="s">
        <v>122</v>
      </c>
      <c r="C62" t="s">
        <v>123</v>
      </c>
    </row>
    <row r="63" spans="2:3" x14ac:dyDescent="0.2">
      <c r="B63" s="1" t="s">
        <v>124</v>
      </c>
      <c r="C63" t="s">
        <v>125</v>
      </c>
    </row>
    <row r="64" spans="2:3" x14ac:dyDescent="0.2">
      <c r="B64" s="1" t="s">
        <v>126</v>
      </c>
      <c r="C64" t="s">
        <v>127</v>
      </c>
    </row>
    <row r="65" spans="2:3" x14ac:dyDescent="0.2">
      <c r="B65" s="1" t="s">
        <v>128</v>
      </c>
      <c r="C65" t="s">
        <v>129</v>
      </c>
    </row>
    <row r="66" spans="2:3" x14ac:dyDescent="0.2">
      <c r="B66" s="1" t="s">
        <v>130</v>
      </c>
      <c r="C66" t="s">
        <v>131</v>
      </c>
    </row>
    <row r="67" spans="2:3" x14ac:dyDescent="0.2">
      <c r="B67" s="1" t="s">
        <v>132</v>
      </c>
      <c r="C67" t="s">
        <v>133</v>
      </c>
    </row>
    <row r="68" spans="2:3" x14ac:dyDescent="0.2">
      <c r="B68" s="1" t="s">
        <v>134</v>
      </c>
      <c r="C68" t="s">
        <v>135</v>
      </c>
    </row>
    <row r="69" spans="2:3" x14ac:dyDescent="0.2">
      <c r="B69" s="1" t="s">
        <v>136</v>
      </c>
      <c r="C69" t="s">
        <v>137</v>
      </c>
    </row>
    <row r="70" spans="2:3" x14ac:dyDescent="0.2">
      <c r="B70" s="1" t="s">
        <v>138</v>
      </c>
      <c r="C70" t="s">
        <v>139</v>
      </c>
    </row>
    <row r="71" spans="2:3" x14ac:dyDescent="0.2">
      <c r="B71" s="1" t="s">
        <v>140</v>
      </c>
      <c r="C71" t="s">
        <v>141</v>
      </c>
    </row>
    <row r="72" spans="2:3" x14ac:dyDescent="0.2">
      <c r="B72" s="1" t="s">
        <v>142</v>
      </c>
      <c r="C72" t="s">
        <v>143</v>
      </c>
    </row>
    <row r="73" spans="2:3" x14ac:dyDescent="0.2">
      <c r="B73" s="1" t="s">
        <v>144</v>
      </c>
      <c r="C73" t="s">
        <v>145</v>
      </c>
    </row>
    <row r="74" spans="2:3" x14ac:dyDescent="0.2">
      <c r="B74" s="1" t="s">
        <v>146</v>
      </c>
      <c r="C74" t="s">
        <v>147</v>
      </c>
    </row>
    <row r="75" spans="2:3" x14ac:dyDescent="0.2">
      <c r="B75" s="1" t="s">
        <v>148</v>
      </c>
      <c r="C75" t="s">
        <v>149</v>
      </c>
    </row>
    <row r="76" spans="2:3" x14ac:dyDescent="0.2">
      <c r="B76" s="1" t="s">
        <v>150</v>
      </c>
      <c r="C76" t="s">
        <v>151</v>
      </c>
    </row>
    <row r="77" spans="2:3" x14ac:dyDescent="0.2">
      <c r="B77" s="1" t="s">
        <v>152</v>
      </c>
      <c r="C77" t="s">
        <v>153</v>
      </c>
    </row>
    <row r="78" spans="2:3" x14ac:dyDescent="0.2">
      <c r="B78" s="1" t="s">
        <v>154</v>
      </c>
      <c r="C78" t="s">
        <v>155</v>
      </c>
    </row>
    <row r="79" spans="2:3" x14ac:dyDescent="0.2">
      <c r="B79" s="1" t="s">
        <v>156</v>
      </c>
      <c r="C79" t="s">
        <v>157</v>
      </c>
    </row>
    <row r="80" spans="2:3" x14ac:dyDescent="0.2">
      <c r="B80" s="1" t="s">
        <v>158</v>
      </c>
      <c r="C80" t="s">
        <v>159</v>
      </c>
    </row>
    <row r="81" spans="2:3" x14ac:dyDescent="0.2">
      <c r="B81" s="1" t="s">
        <v>160</v>
      </c>
      <c r="C81" t="s">
        <v>161</v>
      </c>
    </row>
    <row r="82" spans="2:3" x14ac:dyDescent="0.2">
      <c r="B82" s="1" t="s">
        <v>162</v>
      </c>
      <c r="C82" t="s">
        <v>163</v>
      </c>
    </row>
    <row r="83" spans="2:3" x14ac:dyDescent="0.2">
      <c r="B83" s="1" t="s">
        <v>164</v>
      </c>
      <c r="C83" t="s">
        <v>165</v>
      </c>
    </row>
    <row r="84" spans="2:3" x14ac:dyDescent="0.2">
      <c r="B84" s="1" t="s">
        <v>166</v>
      </c>
      <c r="C84" t="s">
        <v>167</v>
      </c>
    </row>
    <row r="85" spans="2:3" x14ac:dyDescent="0.2">
      <c r="B85" s="1" t="s">
        <v>168</v>
      </c>
      <c r="C85" t="s">
        <v>169</v>
      </c>
    </row>
    <row r="86" spans="2:3" x14ac:dyDescent="0.2">
      <c r="B86" s="1" t="s">
        <v>170</v>
      </c>
      <c r="C86" t="s">
        <v>171</v>
      </c>
    </row>
    <row r="87" spans="2:3" x14ac:dyDescent="0.2">
      <c r="B87" s="1" t="s">
        <v>172</v>
      </c>
      <c r="C87" t="s">
        <v>173</v>
      </c>
    </row>
    <row r="88" spans="2:3" x14ac:dyDescent="0.2">
      <c r="B88" s="1" t="s">
        <v>174</v>
      </c>
      <c r="C88" t="s">
        <v>175</v>
      </c>
    </row>
    <row r="89" spans="2:3" x14ac:dyDescent="0.2">
      <c r="B89" s="1" t="s">
        <v>176</v>
      </c>
      <c r="C89" t="s">
        <v>177</v>
      </c>
    </row>
    <row r="90" spans="2:3" x14ac:dyDescent="0.2">
      <c r="B90" s="1" t="s">
        <v>178</v>
      </c>
      <c r="C90" t="s">
        <v>179</v>
      </c>
    </row>
    <row r="91" spans="2:3" x14ac:dyDescent="0.2">
      <c r="B91" s="1" t="s">
        <v>180</v>
      </c>
      <c r="C91" t="s">
        <v>181</v>
      </c>
    </row>
    <row r="92" spans="2:3" x14ac:dyDescent="0.2">
      <c r="B92" s="1" t="s">
        <v>182</v>
      </c>
      <c r="C92" t="s">
        <v>183</v>
      </c>
    </row>
    <row r="93" spans="2:3" x14ac:dyDescent="0.2">
      <c r="B93" s="1" t="s">
        <v>184</v>
      </c>
      <c r="C93" t="s">
        <v>185</v>
      </c>
    </row>
    <row r="94" spans="2:3" x14ac:dyDescent="0.2">
      <c r="B94" s="1" t="s">
        <v>186</v>
      </c>
      <c r="C94" t="s">
        <v>187</v>
      </c>
    </row>
    <row r="95" spans="2:3" x14ac:dyDescent="0.2">
      <c r="B95" s="1" t="s">
        <v>188</v>
      </c>
      <c r="C95" t="s">
        <v>189</v>
      </c>
    </row>
    <row r="96" spans="2:3" x14ac:dyDescent="0.2">
      <c r="B96" s="1" t="s">
        <v>190</v>
      </c>
      <c r="C96" t="s">
        <v>191</v>
      </c>
    </row>
    <row r="97" spans="2:3" x14ac:dyDescent="0.2">
      <c r="B97" s="1" t="s">
        <v>192</v>
      </c>
      <c r="C97" t="s">
        <v>193</v>
      </c>
    </row>
    <row r="98" spans="2:3" x14ac:dyDescent="0.2">
      <c r="B98" s="1" t="s">
        <v>194</v>
      </c>
      <c r="C98" t="s">
        <v>195</v>
      </c>
    </row>
    <row r="99" spans="2:3" x14ac:dyDescent="0.2">
      <c r="B99" s="1" t="s">
        <v>196</v>
      </c>
      <c r="C99" t="s">
        <v>197</v>
      </c>
    </row>
    <row r="100" spans="2:3" x14ac:dyDescent="0.2">
      <c r="B100" s="1" t="s">
        <v>198</v>
      </c>
      <c r="C100" t="s">
        <v>199</v>
      </c>
    </row>
    <row r="101" spans="2:3" x14ac:dyDescent="0.2">
      <c r="B101" s="1" t="s">
        <v>200</v>
      </c>
      <c r="C101" t="s">
        <v>201</v>
      </c>
    </row>
    <row r="102" spans="2:3" x14ac:dyDescent="0.2">
      <c r="B102" s="1" t="s">
        <v>202</v>
      </c>
      <c r="C102" t="s">
        <v>203</v>
      </c>
    </row>
    <row r="103" spans="2:3" x14ac:dyDescent="0.2">
      <c r="B103" s="1" t="s">
        <v>204</v>
      </c>
      <c r="C103" t="s">
        <v>205</v>
      </c>
    </row>
    <row r="104" spans="2:3" x14ac:dyDescent="0.2">
      <c r="B104" s="1" t="s">
        <v>207</v>
      </c>
    </row>
    <row r="105" spans="2:3" x14ac:dyDescent="0.2">
      <c r="B105" t="s">
        <v>206</v>
      </c>
      <c r="C105" t="s">
        <v>1</v>
      </c>
    </row>
    <row r="106" spans="2:3" x14ac:dyDescent="0.2">
      <c r="B106" s="1" t="s">
        <v>207</v>
      </c>
      <c r="C106" s="1" t="s">
        <v>3</v>
      </c>
    </row>
    <row r="107" spans="2:3" x14ac:dyDescent="0.2">
      <c r="B107" s="1" t="s">
        <v>208</v>
      </c>
      <c r="C107" t="s">
        <v>209</v>
      </c>
    </row>
    <row r="108" spans="2:3" x14ac:dyDescent="0.2">
      <c r="B108" s="1" t="s">
        <v>210</v>
      </c>
      <c r="C108" t="s">
        <v>211</v>
      </c>
    </row>
    <row r="109" spans="2:3" x14ac:dyDescent="0.2">
      <c r="B109" s="1" t="s">
        <v>212</v>
      </c>
      <c r="C109" t="s">
        <v>213</v>
      </c>
    </row>
    <row r="110" spans="2:3" x14ac:dyDescent="0.2">
      <c r="B110" s="1" t="s">
        <v>214</v>
      </c>
      <c r="C110" t="s">
        <v>215</v>
      </c>
    </row>
    <row r="111" spans="2:3" x14ac:dyDescent="0.2">
      <c r="B111" s="1" t="s">
        <v>216</v>
      </c>
      <c r="C111" t="s">
        <v>217</v>
      </c>
    </row>
    <row r="112" spans="2:3" x14ac:dyDescent="0.2">
      <c r="B112" s="1" t="s">
        <v>218</v>
      </c>
      <c r="C112" t="s">
        <v>219</v>
      </c>
    </row>
    <row r="113" spans="2:3" x14ac:dyDescent="0.2">
      <c r="B113" s="1" t="s">
        <v>220</v>
      </c>
      <c r="C113" t="s">
        <v>221</v>
      </c>
    </row>
    <row r="114" spans="2:3" x14ac:dyDescent="0.2">
      <c r="B114" s="1" t="s">
        <v>222</v>
      </c>
      <c r="C114" t="s">
        <v>223</v>
      </c>
    </row>
    <row r="115" spans="2:3" x14ac:dyDescent="0.2">
      <c r="B115" s="1" t="s">
        <v>224</v>
      </c>
      <c r="C115" t="s">
        <v>225</v>
      </c>
    </row>
    <row r="117" spans="2:3" x14ac:dyDescent="0.2">
      <c r="B117" s="1" t="s">
        <v>208</v>
      </c>
      <c r="C117" t="s">
        <v>226</v>
      </c>
    </row>
    <row r="118" spans="2:3" x14ac:dyDescent="0.2">
      <c r="B118" s="1" t="s">
        <v>210</v>
      </c>
      <c r="C118" t="s">
        <v>227</v>
      </c>
    </row>
    <row r="119" spans="2:3" x14ac:dyDescent="0.2">
      <c r="B119" s="1" t="s">
        <v>212</v>
      </c>
      <c r="C119" t="s">
        <v>228</v>
      </c>
    </row>
    <row r="120" spans="2:3" x14ac:dyDescent="0.2">
      <c r="B120" s="1" t="s">
        <v>214</v>
      </c>
      <c r="C120" t="s">
        <v>229</v>
      </c>
    </row>
    <row r="121" spans="2:3" x14ac:dyDescent="0.2">
      <c r="B121" s="1" t="s">
        <v>216</v>
      </c>
      <c r="C121" t="s">
        <v>230</v>
      </c>
    </row>
    <row r="122" spans="2:3" x14ac:dyDescent="0.2">
      <c r="B122" s="1" t="s">
        <v>218</v>
      </c>
      <c r="C122" t="s">
        <v>231</v>
      </c>
    </row>
    <row r="123" spans="2:3" x14ac:dyDescent="0.2">
      <c r="B123" s="1" t="s">
        <v>220</v>
      </c>
      <c r="C123" t="s">
        <v>232</v>
      </c>
    </row>
    <row r="124" spans="2:3" x14ac:dyDescent="0.2">
      <c r="B124" s="1" t="s">
        <v>222</v>
      </c>
      <c r="C124" t="s">
        <v>233</v>
      </c>
    </row>
    <row r="125" spans="2:3" x14ac:dyDescent="0.2">
      <c r="B125" s="1" t="s">
        <v>224</v>
      </c>
      <c r="C125" t="s">
        <v>234</v>
      </c>
    </row>
    <row r="126" spans="2:3" x14ac:dyDescent="0.2">
      <c r="B126" s="1"/>
    </row>
    <row r="127" spans="2:3" x14ac:dyDescent="0.2">
      <c r="B127" s="1" t="s">
        <v>208</v>
      </c>
      <c r="C127" t="s">
        <v>235</v>
      </c>
    </row>
    <row r="128" spans="2:3" x14ac:dyDescent="0.2">
      <c r="B128" s="1" t="s">
        <v>210</v>
      </c>
      <c r="C128" t="s">
        <v>236</v>
      </c>
    </row>
    <row r="129" spans="2:3" x14ac:dyDescent="0.2">
      <c r="B129" s="1" t="s">
        <v>212</v>
      </c>
      <c r="C129" t="s">
        <v>237</v>
      </c>
    </row>
    <row r="130" spans="2:3" x14ac:dyDescent="0.2">
      <c r="B130" s="1" t="s">
        <v>214</v>
      </c>
      <c r="C130" t="s">
        <v>238</v>
      </c>
    </row>
    <row r="131" spans="2:3" x14ac:dyDescent="0.2">
      <c r="B131" s="1" t="s">
        <v>216</v>
      </c>
      <c r="C131" t="s">
        <v>239</v>
      </c>
    </row>
    <row r="132" spans="2:3" x14ac:dyDescent="0.2">
      <c r="B132" s="1" t="s">
        <v>218</v>
      </c>
      <c r="C132" t="s">
        <v>240</v>
      </c>
    </row>
    <row r="133" spans="2:3" x14ac:dyDescent="0.2">
      <c r="B133" s="1" t="s">
        <v>220</v>
      </c>
      <c r="C133" t="s">
        <v>241</v>
      </c>
    </row>
    <row r="134" spans="2:3" x14ac:dyDescent="0.2">
      <c r="B134" s="1" t="s">
        <v>222</v>
      </c>
      <c r="C134" t="s">
        <v>242</v>
      </c>
    </row>
    <row r="135" spans="2:3" x14ac:dyDescent="0.2">
      <c r="B135" s="1" t="s">
        <v>224</v>
      </c>
      <c r="C135" t="s">
        <v>243</v>
      </c>
    </row>
    <row r="136" spans="2:3" x14ac:dyDescent="0.2">
      <c r="B136" s="1"/>
    </row>
    <row r="137" spans="2:3" x14ac:dyDescent="0.2">
      <c r="B137" s="1" t="s">
        <v>208</v>
      </c>
      <c r="C137" t="s">
        <v>244</v>
      </c>
    </row>
    <row r="138" spans="2:3" x14ac:dyDescent="0.2">
      <c r="B138" s="1" t="s">
        <v>210</v>
      </c>
      <c r="C138" t="s">
        <v>245</v>
      </c>
    </row>
    <row r="139" spans="2:3" x14ac:dyDescent="0.2">
      <c r="B139" s="1" t="s">
        <v>212</v>
      </c>
      <c r="C139" t="s">
        <v>246</v>
      </c>
    </row>
    <row r="140" spans="2:3" x14ac:dyDescent="0.2">
      <c r="B140" s="1" t="s">
        <v>214</v>
      </c>
      <c r="C140" t="s">
        <v>247</v>
      </c>
    </row>
    <row r="141" spans="2:3" x14ac:dyDescent="0.2">
      <c r="B141" s="1" t="s">
        <v>216</v>
      </c>
      <c r="C141" t="s">
        <v>248</v>
      </c>
    </row>
    <row r="142" spans="2:3" x14ac:dyDescent="0.2">
      <c r="B142" s="1" t="s">
        <v>218</v>
      </c>
      <c r="C142" t="s">
        <v>249</v>
      </c>
    </row>
    <row r="143" spans="2:3" x14ac:dyDescent="0.2">
      <c r="B143" s="1" t="s">
        <v>220</v>
      </c>
      <c r="C143" t="s">
        <v>250</v>
      </c>
    </row>
    <row r="144" spans="2:3" x14ac:dyDescent="0.2">
      <c r="B144" s="1" t="s">
        <v>222</v>
      </c>
      <c r="C144" t="s">
        <v>251</v>
      </c>
    </row>
    <row r="145" spans="2:3" x14ac:dyDescent="0.2">
      <c r="B145" s="1" t="s">
        <v>224</v>
      </c>
      <c r="C145" t="s">
        <v>252</v>
      </c>
    </row>
    <row r="146" spans="2:3" x14ac:dyDescent="0.2">
      <c r="B146" s="1"/>
    </row>
    <row r="147" spans="2:3" x14ac:dyDescent="0.2">
      <c r="B147" s="1" t="s">
        <v>208</v>
      </c>
      <c r="C147" t="s">
        <v>253</v>
      </c>
    </row>
    <row r="148" spans="2:3" x14ac:dyDescent="0.2">
      <c r="B148" s="1" t="s">
        <v>210</v>
      </c>
      <c r="C148" t="s">
        <v>254</v>
      </c>
    </row>
    <row r="149" spans="2:3" x14ac:dyDescent="0.2">
      <c r="B149" s="1" t="s">
        <v>212</v>
      </c>
      <c r="C149" t="s">
        <v>255</v>
      </c>
    </row>
    <row r="150" spans="2:3" x14ac:dyDescent="0.2">
      <c r="B150" s="1" t="s">
        <v>214</v>
      </c>
      <c r="C150" t="s">
        <v>256</v>
      </c>
    </row>
    <row r="151" spans="2:3" x14ac:dyDescent="0.2">
      <c r="B151" s="1" t="s">
        <v>216</v>
      </c>
      <c r="C151" t="s">
        <v>257</v>
      </c>
    </row>
    <row r="152" spans="2:3" x14ac:dyDescent="0.2">
      <c r="B152" s="1" t="s">
        <v>218</v>
      </c>
      <c r="C152" t="s">
        <v>258</v>
      </c>
    </row>
    <row r="153" spans="2:3" x14ac:dyDescent="0.2">
      <c r="B153" s="1" t="s">
        <v>220</v>
      </c>
      <c r="C153" t="s">
        <v>259</v>
      </c>
    </row>
    <row r="154" spans="2:3" x14ac:dyDescent="0.2">
      <c r="B154" s="1" t="s">
        <v>222</v>
      </c>
      <c r="C154" t="s">
        <v>260</v>
      </c>
    </row>
    <row r="155" spans="2:3" x14ac:dyDescent="0.2">
      <c r="B155" s="1" t="s">
        <v>224</v>
      </c>
      <c r="C155" t="s">
        <v>261</v>
      </c>
    </row>
    <row r="156" spans="2:3" x14ac:dyDescent="0.2">
      <c r="B156" s="1"/>
    </row>
    <row r="157" spans="2:3" x14ac:dyDescent="0.2">
      <c r="B157" s="1"/>
    </row>
    <row r="158" spans="2:3" x14ac:dyDescent="0.2">
      <c r="B158" s="1"/>
    </row>
    <row r="159" spans="2:3" x14ac:dyDescent="0.2">
      <c r="B159" s="1"/>
    </row>
    <row r="160" spans="2:3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MES</vt:lpstr>
      <vt:lpstr>INSTRUCCION</vt:lpstr>
      <vt:lpstr>TRADUCTOR</vt:lpstr>
      <vt:lpstr>MES!Área_de_impresión</vt:lpstr>
      <vt:lpstr>MES!Títulos_a_imprimir</vt:lpstr>
    </vt:vector>
  </TitlesOfParts>
  <Company>SECRETARIA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SANCHEZ RIVERA</dc:creator>
  <cp:lastModifiedBy>Luis Fernando Arango Vargas</cp:lastModifiedBy>
  <cp:lastPrinted>2024-03-12T14:08:22Z</cp:lastPrinted>
  <dcterms:created xsi:type="dcterms:W3CDTF">1999-07-06T13:33:37Z</dcterms:created>
  <dcterms:modified xsi:type="dcterms:W3CDTF">2024-03-12T14:08:52Z</dcterms:modified>
</cp:coreProperties>
</file>